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tova\Downloads\"/>
    </mc:Choice>
  </mc:AlternateContent>
  <bookViews>
    <workbookView xWindow="30" yWindow="0" windowWidth="8940" windowHeight="3855" tabRatio="593" firstSheet="2" activeTab="7"/>
  </bookViews>
  <sheets>
    <sheet name="PROMT Neural Translation Server" sheetId="27" r:id="rId1"/>
    <sheet name="Серверная система машинного Wi " sheetId="30" state="hidden" r:id="rId2"/>
    <sheet name="PROMT Translation Factoty " sheetId="20" r:id="rId3"/>
    <sheet name="Sheet1" sheetId="18" state="hidden" r:id="rId4"/>
    <sheet name="PROMT Professional NMT" sheetId="32" r:id="rId5"/>
    <sheet name="Training Addon" sheetId="33" r:id="rId6"/>
    <sheet name="Домашние продукты" sheetId="34" r:id="rId7"/>
    <sheet name="Пакеты обучения" sheetId="28" r:id="rId8"/>
  </sheets>
  <calcPr calcId="152511"/>
</workbook>
</file>

<file path=xl/calcChain.xml><?xml version="1.0" encoding="utf-8"?>
<calcChain xmlns="http://schemas.openxmlformats.org/spreadsheetml/2006/main">
  <c r="D15" i="34" l="1"/>
  <c r="D14" i="34"/>
  <c r="D13" i="34"/>
  <c r="D10" i="34"/>
  <c r="D16" i="34" s="1"/>
  <c r="D9" i="34"/>
  <c r="D8" i="34"/>
  <c r="D7" i="34"/>
  <c r="D16" i="33"/>
  <c r="D15" i="33"/>
  <c r="D14" i="33"/>
  <c r="D11" i="33"/>
  <c r="D17" i="33" s="1"/>
  <c r="D10" i="33"/>
  <c r="D9" i="33"/>
  <c r="D8" i="33"/>
  <c r="E61" i="32"/>
  <c r="E60" i="32"/>
  <c r="E59" i="32"/>
  <c r="E56" i="32"/>
  <c r="E62" i="32" s="1"/>
  <c r="E55" i="32"/>
  <c r="E54" i="32"/>
  <c r="E53" i="32"/>
  <c r="E43" i="32"/>
  <c r="E42" i="32"/>
  <c r="E41" i="32"/>
  <c r="E40" i="32"/>
  <c r="E37" i="32"/>
  <c r="E36" i="32"/>
  <c r="E35" i="32"/>
  <c r="E34" i="32"/>
  <c r="E24" i="32"/>
  <c r="E23" i="32"/>
  <c r="E22" i="32"/>
  <c r="E21" i="32"/>
  <c r="E18" i="32"/>
  <c r="E17" i="32"/>
  <c r="E16" i="32"/>
  <c r="E15" i="32"/>
  <c r="G66" i="30" l="1"/>
  <c r="F66" i="30"/>
  <c r="G64" i="30"/>
  <c r="F64" i="30"/>
  <c r="E61" i="30"/>
  <c r="E60" i="30"/>
  <c r="E59" i="30"/>
  <c r="E56" i="30"/>
  <c r="E62" i="30" s="1"/>
  <c r="E55" i="30"/>
  <c r="E54" i="30"/>
  <c r="E53" i="30"/>
  <c r="G50" i="30"/>
  <c r="G56" i="30" s="1"/>
  <c r="G62" i="30" s="1"/>
  <c r="F50" i="30"/>
  <c r="F56" i="30" s="1"/>
  <c r="F62" i="30" s="1"/>
  <c r="G49" i="30"/>
  <c r="G61" i="30" s="1"/>
  <c r="F49" i="30"/>
  <c r="F61" i="30" s="1"/>
  <c r="G48" i="30"/>
  <c r="G60" i="30" s="1"/>
  <c r="F48" i="30"/>
  <c r="F60" i="30" s="1"/>
  <c r="G47" i="30"/>
  <c r="G53" i="30" s="1"/>
  <c r="F47" i="30"/>
  <c r="F59" i="30" s="1"/>
  <c r="E43" i="30"/>
  <c r="E42" i="30"/>
  <c r="E41" i="30"/>
  <c r="E40" i="30"/>
  <c r="E37" i="30"/>
  <c r="E36" i="30"/>
  <c r="E35" i="30"/>
  <c r="E34" i="30"/>
  <c r="G31" i="30"/>
  <c r="G43" i="30" s="1"/>
  <c r="F31" i="30"/>
  <c r="F43" i="30" s="1"/>
  <c r="G30" i="30"/>
  <c r="G42" i="30" s="1"/>
  <c r="F30" i="30"/>
  <c r="F36" i="30" s="1"/>
  <c r="G29" i="30"/>
  <c r="G41" i="30" s="1"/>
  <c r="F29" i="30"/>
  <c r="F41" i="30" s="1"/>
  <c r="G28" i="30"/>
  <c r="G40" i="30" s="1"/>
  <c r="F28" i="30"/>
  <c r="F40" i="30" s="1"/>
  <c r="E24" i="30"/>
  <c r="E23" i="30"/>
  <c r="E22" i="30"/>
  <c r="E21" i="30"/>
  <c r="E18" i="30"/>
  <c r="E17" i="30"/>
  <c r="E16" i="30"/>
  <c r="E15" i="30"/>
  <c r="G12" i="30"/>
  <c r="G18" i="30" s="1"/>
  <c r="F12" i="30"/>
  <c r="F24" i="30" s="1"/>
  <c r="G11" i="30"/>
  <c r="G23" i="30" s="1"/>
  <c r="F11" i="30"/>
  <c r="F23" i="30" s="1"/>
  <c r="G10" i="30"/>
  <c r="G22" i="30" s="1"/>
  <c r="F10" i="30"/>
  <c r="F22" i="30" s="1"/>
  <c r="G9" i="30"/>
  <c r="G21" i="30" s="1"/>
  <c r="F9" i="30"/>
  <c r="F21" i="30" s="1"/>
  <c r="F42" i="30" l="1"/>
  <c r="G15" i="30"/>
  <c r="G34" i="30"/>
  <c r="F55" i="30"/>
  <c r="F17" i="30"/>
  <c r="G59" i="30"/>
  <c r="F37" i="30"/>
  <c r="G24" i="30"/>
  <c r="F15" i="30"/>
  <c r="G16" i="30"/>
  <c r="F34" i="30"/>
  <c r="G35" i="30"/>
  <c r="F53" i="30"/>
  <c r="G54" i="30"/>
  <c r="G37" i="30"/>
  <c r="F18" i="30"/>
  <c r="F16" i="30"/>
  <c r="G17" i="30"/>
  <c r="F35" i="30"/>
  <c r="G36" i="30"/>
  <c r="F54" i="30"/>
  <c r="G55" i="30"/>
</calcChain>
</file>

<file path=xl/sharedStrings.xml><?xml version="1.0" encoding="utf-8"?>
<sst xmlns="http://schemas.openxmlformats.org/spreadsheetml/2006/main" count="617" uniqueCount="218">
  <si>
    <t>Внимание!</t>
  </si>
  <si>
    <t>Реселлер</t>
  </si>
  <si>
    <t>Код DWN версии</t>
  </si>
  <si>
    <t>Название продукта</t>
  </si>
  <si>
    <t>Дистрибьютор</t>
  </si>
  <si>
    <t>Португальский</t>
  </si>
  <si>
    <t>Сербский</t>
  </si>
  <si>
    <t>Фарси</t>
  </si>
  <si>
    <t>Французский</t>
  </si>
  <si>
    <t>Хинди</t>
  </si>
  <si>
    <t>Стандартная розничная цена, руб.</t>
  </si>
  <si>
    <t>Белорусский</t>
  </si>
  <si>
    <t>Румынский</t>
  </si>
  <si>
    <t>Бенгальский</t>
  </si>
  <si>
    <t>1. Количество лицензий типа «User License» (максимальное число пользователей) определяет максимально допустимое количество учетных записей в базе пользователей на одном экземпляре PNTS.
2. Количество лицензий типа «Concurrent License» (число конкурентных лицензий ) определяет максимально допустимое количество пользователей, которые могут одновременно переводить на одном экземпляре PNTS.
3. Термин "Комплектация" определяет схему лицензирования (соотношение максимального числа пользователей и число конкурентных лицензий), а также подключенный функционал перевода</t>
  </si>
  <si>
    <t>Атомная энергетика</t>
  </si>
  <si>
    <t>Бизнес</t>
  </si>
  <si>
    <t>Информационные технологии</t>
  </si>
  <si>
    <t>Нефть и газ</t>
  </si>
  <si>
    <t>Медицина и фармацевтика</t>
  </si>
  <si>
    <t>Техника</t>
  </si>
  <si>
    <t>Реализация программного продукта не облагается НДС, если он включен в Единый реестр российских программ для ЭВМ и баз данных (для программ, включенных в Единый реестр, регистрационный номер в реестре указан в составе названия)</t>
  </si>
  <si>
    <t>PROMT Neural Translation Server - Training Addon (для ОС Linux) (рег. номер ПО 11648 )</t>
  </si>
  <si>
    <t>Плагин для Trados Studio (рег.номер ПО 11502), 12 месяцев</t>
  </si>
  <si>
    <r>
      <t xml:space="preserve">199155, Санкт-Петербург, ул. Уральская, д.17, корп.3, лит. Е, пом. 15Н. Тел. (812) 655-03-50
E-mail для партнеров: </t>
    </r>
    <r>
      <rPr>
        <sz val="9"/>
        <color indexed="30"/>
        <rFont val="Calibri"/>
        <family val="2"/>
        <charset val="204"/>
      </rPr>
      <t>dealers@promt.ru</t>
    </r>
  </si>
  <si>
    <t>*Возможные дополнительные языки перевода (нейронные языковые модели PROMT в составе комлектации)</t>
  </si>
  <si>
    <t>**Возможные дополнительные специализированные нейронные модели перевода PROMT по специализированной тематике</t>
  </si>
  <si>
    <t>4606892013621 05070</t>
  </si>
  <si>
    <t>4606892013621 00007</t>
  </si>
  <si>
    <t>Количество лицензий</t>
  </si>
  <si>
    <t>от 3</t>
  </si>
  <si>
    <t>15-20</t>
  </si>
  <si>
    <t>21-50</t>
  </si>
  <si>
    <r>
      <t>PROMT Neural Translation Server</t>
    </r>
    <r>
      <rPr>
        <b/>
        <sz val="11"/>
        <rFont val="Calibri"/>
        <family val="2"/>
        <charset val="204"/>
      </rPr>
      <t>, срок лицензии 12 месяцев</t>
    </r>
  </si>
  <si>
    <r>
      <t>PROMT Neural Translation Server</t>
    </r>
    <r>
      <rPr>
        <b/>
        <sz val="11"/>
        <rFont val="Calibri"/>
        <family val="2"/>
        <charset val="204"/>
      </rPr>
      <t>, срок лицензии 24 месяцев</t>
    </r>
  </si>
  <si>
    <r>
      <t>PROMT Neural Translation Server</t>
    </r>
    <r>
      <rPr>
        <b/>
        <sz val="11"/>
        <rFont val="Calibri"/>
        <family val="2"/>
        <charset val="204"/>
      </rPr>
      <t>, срок лицензии 36 месяцев</t>
    </r>
  </si>
  <si>
    <t>Windows</t>
  </si>
  <si>
    <r>
      <t>Модуль установки специализированных моделей для PROMT Neural Translation Server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</si>
  <si>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специализированных моделей для PROMT Neural Translation Server</t>
    </r>
    <r>
      <rPr>
        <b/>
        <sz val="11"/>
        <rFont val="Calibri"/>
        <family val="2"/>
        <charset val="204"/>
      </rPr>
      <t>, срок лицензии 24 месяцев</t>
    </r>
  </si>
  <si>
    <r>
      <t>Модуль установки специализированных моделей для PROMT Neural Translation Server</t>
    </r>
    <r>
      <rPr>
        <b/>
        <sz val="11"/>
        <rFont val="Calibri"/>
        <family val="2"/>
        <charset val="204"/>
      </rPr>
      <t>, срок лицензии 36 месяцев</t>
    </r>
  </si>
  <si>
    <r>
      <t>Модуль установки  дополнительных языков для PROMT Neural Translation Server</t>
    </r>
    <r>
      <rPr>
        <b/>
        <sz val="11"/>
        <rFont val="Calibri"/>
        <family val="2"/>
        <charset val="204"/>
      </rPr>
      <t>, срок лицензии 12 месяцев</t>
    </r>
  </si>
  <si>
    <t>Модуль установки  дополнительных языков для PROMT Neural Translation Server, срок лицензии 24 месяцев</t>
  </si>
  <si>
    <t>Модуль установки  дополнительных языков для PROMT Neural Translation Server, срок лицензии 36 месяцев</t>
  </si>
  <si>
    <t>PROMT Neural Translation Server</t>
  </si>
  <si>
    <t>PROMT Neural Translation Server - Training Addon</t>
  </si>
  <si>
    <t>16-20</t>
  </si>
  <si>
    <t>11-15</t>
  </si>
  <si>
    <t>Модуль установки  дополнительных языков*</t>
  </si>
  <si>
    <t>Модуль установки специализированных моделей**</t>
  </si>
  <si>
    <t>Плагин для Trados Studio</t>
  </si>
  <si>
    <t>Азербайджанский</t>
  </si>
  <si>
    <t>Английский</t>
  </si>
  <si>
    <t>Армянский</t>
  </si>
  <si>
    <t>Болгарский</t>
  </si>
  <si>
    <t>Бирманский</t>
  </si>
  <si>
    <t>Венгерский</t>
  </si>
  <si>
    <t>Вьетнамский</t>
  </si>
  <si>
    <t>Греческий</t>
  </si>
  <si>
    <t>Грузинский</t>
  </si>
  <si>
    <t>Датский</t>
  </si>
  <si>
    <t>Иврит</t>
  </si>
  <si>
    <t>Индонезийский</t>
  </si>
  <si>
    <t>Испанский</t>
  </si>
  <si>
    <t>Итальянский</t>
  </si>
  <si>
    <t>Арабски</t>
  </si>
  <si>
    <t>Казахскиq</t>
  </si>
  <si>
    <t>Киргизский</t>
  </si>
  <si>
    <t>Корейский</t>
  </si>
  <si>
    <t>Лаосский</t>
  </si>
  <si>
    <t>Латышский</t>
  </si>
  <si>
    <t>Литовский</t>
  </si>
  <si>
    <t>Малайский</t>
  </si>
  <si>
    <t>Монгольский</t>
  </si>
  <si>
    <t>Немецкий</t>
  </si>
  <si>
    <t>Нидерландский</t>
  </si>
  <si>
    <t>Норвежский</t>
  </si>
  <si>
    <t>Польский</t>
  </si>
  <si>
    <t>Русский</t>
  </si>
  <si>
    <t>Словацкий</t>
  </si>
  <si>
    <t>Тагальский</t>
  </si>
  <si>
    <t>Таджикский</t>
  </si>
  <si>
    <t>Тайский</t>
  </si>
  <si>
    <t>Татарский</t>
  </si>
  <si>
    <t>Турецкий</t>
  </si>
  <si>
    <t>Туркменский</t>
  </si>
  <si>
    <t>Узбекский</t>
  </si>
  <si>
    <t>Украинский</t>
  </si>
  <si>
    <t>Финский</t>
  </si>
  <si>
    <t>Хорватский</t>
  </si>
  <si>
    <t>Чешский</t>
  </si>
  <si>
    <t>Чувашский</t>
  </si>
  <si>
    <t>Шведский</t>
  </si>
  <si>
    <t>Эстонский</t>
  </si>
  <si>
    <t>Японский</t>
  </si>
  <si>
    <t>Китайский упрощенный</t>
  </si>
  <si>
    <t>Китайский традиционный</t>
  </si>
  <si>
    <t>PROMT Neural Translation Server (рег. номер ПО 8900) (Комплектация:  англо-русско-английский, Windows), 12 месяцев</t>
  </si>
  <si>
    <t>PROMT Neural Translation Server (рег. номер ПО 8900) (Комплектация:  англо-русско-английский, Windows),  24 месяцев</t>
  </si>
  <si>
    <t>PROMT Neural Translation Server (рег. номер ПО 8900) (Комплектация  англо-русско-английский, Windows), 36 месяцев</t>
  </si>
  <si>
    <t>PROMT Neural Translation Server (рег. номер ПО 8902) (Комплектация:англо-русско-английский, Linux), 24 месяцев</t>
  </si>
  <si>
    <t>PROMT Neural Translation Server (рег. номер ПО 8902) (Комплектация:англо-русско-английский, Linux), 36 месяцев</t>
  </si>
  <si>
    <t>LINUX</t>
  </si>
  <si>
    <r>
      <t>PROMT Translation Factory</t>
    </r>
    <r>
      <rPr>
        <b/>
        <sz val="11"/>
        <rFont val="Calibri"/>
        <family val="2"/>
        <charset val="204"/>
      </rPr>
      <t>, срок лицензии 12 месяцев</t>
    </r>
  </si>
  <si>
    <t>Модуль установки  дополнительных языков (рег.номер ПО 11584)  для PROMT Translation Factory, 12 месяцев</t>
  </si>
  <si>
    <t>Модуль установки специализированных моделей для PROMT Translation Factory, 12 месяцев</t>
  </si>
  <si>
    <t>Модуль установки  дополнительных языков (рег. номер ПО 11591), Linux</t>
  </si>
  <si>
    <t>Модуль установки  дополнительных языков (рег.номер ПО 11584), Windows</t>
  </si>
  <si>
    <t>Модуль установки  дополнительных языков (рег.номер ПО 11584) , Windows</t>
  </si>
  <si>
    <t>Модуль установки специализированных моделей (рег.номер ПО 11584), Windows</t>
  </si>
  <si>
    <t>Модуль установки специализированных моделей (рег. номер ПО 11591), Linux</t>
  </si>
  <si>
    <t>3-10</t>
  </si>
  <si>
    <t>от 4</t>
  </si>
  <si>
    <t>от 5</t>
  </si>
  <si>
    <t>от 6</t>
  </si>
  <si>
    <t>от 7</t>
  </si>
  <si>
    <t>Linux/Windows</t>
  </si>
  <si>
    <t>PROMT Professional NMT</t>
  </si>
  <si>
    <t>PROMT Professional NMT (рег. номер ПО 8898) (Комплектация: английско-русско-английский), 12 месяцев</t>
  </si>
  <si>
    <r>
      <t>PROMT Professional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</si>
  <si>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 дополнительных языков для PROMT Professional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</si>
  <si>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специализированных моделей для PROMT Professional NMT</t>
    </r>
    <r>
      <rPr>
        <b/>
        <sz val="11"/>
        <rFont val="Calibri"/>
        <family val="2"/>
        <charset val="204"/>
      </rPr>
      <t>, срок лицензии 12 месяцев</t>
    </r>
  </si>
  <si>
    <t>Название</t>
  </si>
  <si>
    <t>Пакет обучения Стандартный</t>
  </si>
  <si>
    <t>Индивидуальный  
(1 пользователь)</t>
  </si>
  <si>
    <t>Пакеты обучения PROMT Neural Training Addon</t>
  </si>
  <si>
    <t xml:space="preserve">Вводный блок </t>
  </si>
  <si>
    <t>Блок по PNTA</t>
  </si>
  <si>
    <t>PROMT Master NMT/PROMT Expert NMT</t>
  </si>
  <si>
    <r>
      <t>PROMT Master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</si>
  <si>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 дополнительных языков для PROMT Master NMT</t>
    </r>
    <r>
      <rPr>
        <b/>
        <sz val="11"/>
        <rFont val="Calibri"/>
        <family val="2"/>
        <charset val="204"/>
      </rPr>
      <t>, срок лицензии 12 месяцев</t>
    </r>
  </si>
  <si>
    <t>Модуль установки  дополнительных языков (рег.номер ПО 11584)   (Комплектация:  Европейский пакет*) (Только для домашнего использования), 12 месяцев</t>
  </si>
  <si>
    <t>Модуль установки  дополнительных языков (рег.номер ПО 11584) (Комплектация:  Азиатский пакет**) (Только для домашнего использования), 12 месяцев</t>
  </si>
  <si>
    <t>Модуль установки специализированных моделей (рег.номер ПО 11584) (Комплектация: одна специализированная модель на выбор)*, 12 месяцев</t>
  </si>
  <si>
    <r>
      <t>PROMT Expert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</si>
  <si>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специализированных моделей для PROMT  PROMT Master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</si>
  <si>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 дополнительных языков для PROMT Expert NMT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</si>
  <si>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специализированных моделей для PROMT Expert NMT</t>
    </r>
    <r>
      <rPr>
        <b/>
        <sz val="11"/>
        <rFont val="Calibri"/>
        <family val="2"/>
        <charset val="204"/>
      </rPr>
      <t>, срок лицензии 12 месяцев</t>
    </r>
  </si>
  <si>
    <t>*Состав пакета Европейский</t>
  </si>
  <si>
    <t>*Состав пакета Азиатский</t>
  </si>
  <si>
    <t>Арабский</t>
  </si>
  <si>
    <t>Казахский</t>
  </si>
  <si>
    <t xml:space="preserve">
Термин "Комплектация" определяет схему лицензирования, а также подключенный функционал перевода</t>
  </si>
  <si>
    <t>PROMT Translation Factory (рег. номер ПО 18281) (Комплектация: английско-русско-английский, Linux), 12 месяцев</t>
  </si>
  <si>
    <t xml:space="preserve">Стандартная розничная цена, руб. </t>
  </si>
  <si>
    <t>от 21</t>
  </si>
  <si>
    <t>Стандартная розничная цена, руб. 1 лиц.</t>
  </si>
  <si>
    <t>Модуль установки  дополнительных языков**</t>
  </si>
  <si>
    <t>Модуль установки специализированных моделей***</t>
  </si>
  <si>
    <t>**Возможные дополнительные языки перевода (нейронные языковые модели PROMT в составе комлектации)</t>
  </si>
  <si>
    <t>***Возможные дополнительные специализированные нейронные модели перевода PROMT по специализированной тематике</t>
  </si>
  <si>
    <t xml:space="preserve"> 11-20</t>
  </si>
  <si>
    <t>Количество лицензий*</t>
  </si>
  <si>
    <t>* Минимальный пакет лицензий от 3</t>
  </si>
  <si>
    <t>Модуль установки  дополнительных языков (рег. номер ПО 11591)  для PROMT Neural Translation Server  (Комплектация: Intranet Edition, одна языковая модель на выбор), Linux, 12 месяцев</t>
  </si>
  <si>
    <t>Модуль установки  дополнительных языков (рег.номер ПО 11584)  для PROMT Neural Translation Server  (Комплектация: Intranet Edition, одна языковая модель на выбор), Windows, 12 месяцев</t>
  </si>
  <si>
    <t>PROMT Neural Translation Server (рег. номер ПО 8900) (Комплектация: Intranet Edition, англо-русско-английский, Windows), 12 месяцев</t>
  </si>
  <si>
    <t>Модуль установки специализированных моделей (рег. номер ПО 11591) для PROMT Neural Translation Server  (Комплектация: Intranet Edition, одна специализированная модель на выбор), Linux, 12 месяцев</t>
  </si>
  <si>
    <t>Модуль установки специализированных моделей (рег.номер ПО 11584) для PROMT Neural Translation Server  (Комплектация: Intranet Edition, одна специализированная модель на выбор), Windows, 12 месяцев</t>
  </si>
  <si>
    <t>4606892013621 083 93</t>
  </si>
  <si>
    <t>4606892013621 083 92</t>
  </si>
  <si>
    <t>4606892013621 083 94</t>
  </si>
  <si>
    <t>Модуль установки  дополнительных языков (рег.номер ПО 11584) для PROMT Professional  Neural (Комплектация: одна языковая модель на выбор)*, 12 месяцев</t>
  </si>
  <si>
    <t>4606892013621 050 79</t>
  </si>
  <si>
    <t>Пакет обучения Стандартный (PTF 3.0)</t>
  </si>
  <si>
    <t>Пакет обучения Базовый (PTF 4.0)</t>
  </si>
  <si>
    <t>Пакет обучения Продвинутый (PTF 4.0)</t>
  </si>
  <si>
    <t>PROMT Neural Translation Server (рег. номер ПО 15703) (Комплектация: Intranet Edition, англо-русско-английский, Linux), 12 месяцев</t>
  </si>
  <si>
    <t xml:space="preserve">PROMT Expert NMT (рег. номер ПО 11503) (Комплектация: англо-русско-английский, только для домашнего использования), 12 месяцев </t>
  </si>
  <si>
    <t xml:space="preserve">PROMT Master NMT (рег. номер ПО 14175) (Комплектация: англо-русско-английский, только для домашнего использования), 12 месяцев </t>
  </si>
  <si>
    <t>Модуль установки специализированных моделей (рег.номер ПО 11591) для PROMT Translation Factory (Комплектация: одна специализированная модель на выбор), 12 месяцев</t>
  </si>
  <si>
    <t>Модуль установки дополнительных языков (рег.номер ПО 11591) для PROMT Translation Factory (Комплектация: одна языковая модель на выбор), 12 месяцев</t>
  </si>
  <si>
    <t xml:space="preserve"> 5-10</t>
  </si>
  <si>
    <t>4606892013621 085 55 / 4606892013621 085 40</t>
  </si>
  <si>
    <t>4606892013621 085 37</t>
  </si>
  <si>
    <t>4606892013621 085 38</t>
  </si>
  <si>
    <t>4606892013621 085 39</t>
  </si>
  <si>
    <t>4606892013621 085 54</t>
  </si>
  <si>
    <t>4606892013621 085 50</t>
  </si>
  <si>
    <t>4606892013621 085 51</t>
  </si>
  <si>
    <t>4606892013621 085 52</t>
  </si>
  <si>
    <t>4606892013621 085 53</t>
  </si>
  <si>
    <t>4606892013621 085 47</t>
  </si>
  <si>
    <t>4606892013621 085 48</t>
  </si>
  <si>
    <t>4606892013621 085 49</t>
  </si>
  <si>
    <t xml:space="preserve"> Модуль установки специализированных моделей (рег.номер ПО 11584) для PROMT Professional  Neural (Комплектация: одна специализированная модель на выбор)**, 12 месяцев</t>
  </si>
  <si>
    <t>4606892013621 08 41</t>
  </si>
  <si>
    <t>4606892013621 08 42</t>
  </si>
  <si>
    <t>4606892013621 085 43</t>
  </si>
  <si>
    <t>4606892013621 085 44</t>
  </si>
  <si>
    <t>4606892013621 085 45</t>
  </si>
  <si>
    <t>4606892013621 085 46</t>
  </si>
  <si>
    <t>от 20 000 руб. в т.ч. НДС</t>
  </si>
  <si>
    <t>Пакеты обучения PROMT Translation Factory*</t>
  </si>
  <si>
    <t>* Окончательная стоимость по запросу</t>
  </si>
  <si>
    <t>PROMT Neural Training Addon (для ОС Linux) (рег. номер ПО 11648 ), 12 месяцев</t>
  </si>
  <si>
    <t>PROMT Neural Training Addon (для ОС Windows) (рег. номер ПО 11647 ), 12 месяцев</t>
  </si>
  <si>
    <t>Модуль установки  дополнительных языков (рег. номер ПО 11591) для PROMT Neural Training Addon (Комплектация: одна языковая модель на выбор*), Linux, 12 месяцев</t>
  </si>
  <si>
    <t>Модуль установки  дополнительных языков (рег.номер ПО 11584) для PROMT Neural Training Addon (Комплектация: одна языковая модель на выбор*), Windows, 12 месяцев</t>
  </si>
  <si>
    <t>PROMT Neural Training Addon</t>
  </si>
  <si>
    <t>*По запросу</t>
  </si>
  <si>
    <r>
      <t>PROMT Neural Training Addon</t>
    </r>
    <r>
      <rPr>
        <b/>
        <sz val="11"/>
        <rFont val="Calibri"/>
        <family val="2"/>
        <charset val="204"/>
      </rPr>
      <t>, срок лицензии 12 месяцев</t>
    </r>
  </si>
  <si>
    <r>
      <t>Модуль установки  дополнительных языков для PROMT Neural Training Addon</t>
    </r>
    <r>
      <rPr>
        <b/>
        <sz val="11"/>
        <rFont val="Calibri"/>
        <family val="2"/>
        <charset val="204"/>
      </rPr>
      <t>, срок лицензии 12 месяцев</t>
    </r>
  </si>
  <si>
    <t>4606892013621 085 56</t>
  </si>
  <si>
    <t>4606892013621 085 57</t>
  </si>
  <si>
    <t>4606892013621 085 58</t>
  </si>
  <si>
    <t>PROMT Translation Factory*</t>
  </si>
  <si>
    <t>PROMT Neural Translation Server Intranet Edition*</t>
  </si>
  <si>
    <t>* Минимальный пакет лицензий от 5</t>
  </si>
  <si>
    <t>Содержание</t>
  </si>
  <si>
    <t>https://www.promt.ru/translation_software/corporate/business/promt-translation-factory/#courses</t>
  </si>
  <si>
    <t>https://www.promt.ru/translation_software/corporate/business/promt-training-addon/#courses</t>
  </si>
  <si>
    <t>Групповой (3-10 пользователей)</t>
  </si>
  <si>
    <t>от 15 000 руб. в т.ч. НДС</t>
  </si>
  <si>
    <t>от 60 000 руб. (группа мин. 3 человека)</t>
  </si>
  <si>
    <t xml:space="preserve">от 30 000 руб. (группа мин. 3 человека)     </t>
  </si>
  <si>
    <t xml:space="preserve">от 30 000 руб. (группа мин. 3 человека)    </t>
  </si>
  <si>
    <t>от 40 000 руб. в т.ч. НДС (группа не более 2 человек)</t>
  </si>
  <si>
    <t xml:space="preserve">По вопросам приобретения продуктов обращайтесь в отдел продаж системного программного обеспечения: 
Тел.: +7 495 642 78 78, +7 (495) 921-15-67
Эл. почта: soft@rarus.ru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</si>
</sst>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9" x14ac:knownFonts="1">
    <font>
      <sz val="10"/>
      <name val="Arial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 tint="0.3499862666707357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0"/>
      <color rgb="FF008266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9"/>
      <color indexed="30"/>
      <name val="Calibri"/>
      <family val="2"/>
      <charset val="204"/>
    </font>
    <font>
      <sz val="9"/>
      <name val="Calibri"/>
      <family val="2"/>
      <charset val="204"/>
    </font>
    <font>
      <sz val="9"/>
      <color indexed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theme="10"/>
      <name val="Arial"/>
      <charset val="204"/>
    </font>
    <font>
      <u/>
      <sz val="10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9E9C6"/>
        <bgColor indexed="64"/>
      </patternFill>
    </fill>
    <fill>
      <patternFill patternType="solid">
        <fgColor rgb="FF013F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7"/>
    <xf numFmtId="0" fontId="11" fillId="0" borderId="0" applyNumberFormat="0" applyFill="0" applyBorder="0" applyAlignment="0" applyProtection="0">
      <alignment vertical="top"/>
      <protection locked="0"/>
    </xf>
    <xf numFmtId="0" fontId="5" fillId="6" borderId="7">
      <alignment horizontal="center" vertical="center" wrapText="1"/>
    </xf>
    <xf numFmtId="0" fontId="8" fillId="5" borderId="7">
      <alignment horizontal="center" vertical="center"/>
    </xf>
    <xf numFmtId="0" fontId="9" fillId="4" borderId="7" applyFont="0">
      <alignment horizontal="center" vertical="center"/>
    </xf>
    <xf numFmtId="0" fontId="27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4" fillId="0" borderId="2" xfId="0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/>
    <xf numFmtId="164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/>
    <xf numFmtId="0" fontId="2" fillId="0" borderId="0" xfId="0" applyFont="1" applyAlignment="1">
      <alignment vertical="top"/>
    </xf>
    <xf numFmtId="0" fontId="12" fillId="6" borderId="1" xfId="3" applyFont="1" applyBorder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top"/>
    </xf>
    <xf numFmtId="0" fontId="3" fillId="0" borderId="10" xfId="0" applyNumberFormat="1" applyFont="1" applyFill="1" applyBorder="1" applyAlignment="1">
      <alignment horizontal="center" vertical="top"/>
    </xf>
    <xf numFmtId="0" fontId="6" fillId="0" borderId="8" xfId="0" applyNumberFormat="1" applyFont="1" applyFill="1" applyBorder="1" applyAlignment="1">
      <alignment horizontal="center" vertical="top"/>
    </xf>
    <xf numFmtId="0" fontId="3" fillId="0" borderId="8" xfId="0" applyNumberFormat="1" applyFont="1" applyFill="1" applyBorder="1" applyAlignment="1">
      <alignment horizontal="center" vertical="top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 vertical="top"/>
    </xf>
    <xf numFmtId="10" fontId="2" fillId="0" borderId="0" xfId="0" applyNumberFormat="1" applyFont="1"/>
    <xf numFmtId="0" fontId="14" fillId="8" borderId="27" xfId="0" applyNumberFormat="1" applyFont="1" applyFill="1" applyBorder="1" applyAlignment="1">
      <alignment vertical="top"/>
    </xf>
    <xf numFmtId="0" fontId="14" fillId="8" borderId="28" xfId="0" applyNumberFormat="1" applyFont="1" applyFill="1" applyBorder="1" applyAlignment="1">
      <alignment vertical="top"/>
    </xf>
    <xf numFmtId="0" fontId="6" fillId="0" borderId="13" xfId="0" applyNumberFormat="1" applyFont="1" applyFill="1" applyBorder="1" applyAlignment="1">
      <alignment horizontal="center" vertical="top"/>
    </xf>
    <xf numFmtId="0" fontId="6" fillId="0" borderId="16" xfId="0" applyNumberFormat="1" applyFont="1" applyFill="1" applyBorder="1" applyAlignment="1">
      <alignment horizontal="center" vertical="top"/>
    </xf>
    <xf numFmtId="0" fontId="3" fillId="0" borderId="12" xfId="0" applyFont="1" applyBorder="1"/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49" fontId="3" fillId="3" borderId="15" xfId="0" applyNumberFormat="1" applyFont="1" applyFill="1" applyBorder="1"/>
    <xf numFmtId="0" fontId="4" fillId="0" borderId="15" xfId="0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12" fillId="6" borderId="24" xfId="3" applyFont="1" applyBorder="1">
      <alignment horizontal="center" vertical="center" wrapText="1"/>
    </xf>
    <xf numFmtId="0" fontId="12" fillId="6" borderId="25" xfId="3" applyFont="1" applyBorder="1">
      <alignment horizontal="center" vertical="center" wrapText="1"/>
    </xf>
    <xf numFmtId="0" fontId="16" fillId="5" borderId="29" xfId="4" applyNumberFormat="1" applyFont="1" applyBorder="1" applyAlignment="1">
      <alignment horizontal="center" vertical="center"/>
    </xf>
    <xf numFmtId="0" fontId="16" fillId="5" borderId="0" xfId="4" applyNumberFormat="1" applyFont="1" applyBorder="1" applyAlignment="1">
      <alignment horizontal="center" vertical="center"/>
    </xf>
    <xf numFmtId="0" fontId="16" fillId="5" borderId="30" xfId="4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top"/>
    </xf>
    <xf numFmtId="0" fontId="9" fillId="3" borderId="26" xfId="0" applyNumberFormat="1" applyFont="1" applyFill="1" applyBorder="1" applyAlignment="1">
      <alignment horizontal="center" vertical="top" wrapText="1"/>
    </xf>
    <xf numFmtId="0" fontId="22" fillId="3" borderId="26" xfId="0" applyNumberFormat="1" applyFont="1" applyFill="1" applyBorder="1" applyAlignment="1">
      <alignment horizontal="center" vertical="top"/>
    </xf>
    <xf numFmtId="0" fontId="3" fillId="0" borderId="28" xfId="0" applyFont="1" applyBorder="1"/>
    <xf numFmtId="0" fontId="4" fillId="0" borderId="6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/>
    <xf numFmtId="0" fontId="3" fillId="0" borderId="34" xfId="0" applyFont="1" applyBorder="1"/>
    <xf numFmtId="0" fontId="23" fillId="0" borderId="1" xfId="0" applyFont="1" applyBorder="1"/>
    <xf numFmtId="0" fontId="4" fillId="0" borderId="9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40" xfId="0" applyFont="1" applyBorder="1"/>
    <xf numFmtId="49" fontId="3" fillId="3" borderId="3" xfId="0" applyNumberFormat="1" applyFont="1" applyFill="1" applyBorder="1"/>
    <xf numFmtId="0" fontId="4" fillId="0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0" fontId="14" fillId="8" borderId="35" xfId="0" applyNumberFormat="1" applyFont="1" applyFill="1" applyBorder="1" applyAlignment="1">
      <alignment vertical="top"/>
    </xf>
    <xf numFmtId="0" fontId="3" fillId="0" borderId="45" xfId="0" applyNumberFormat="1" applyFont="1" applyFill="1" applyBorder="1" applyAlignment="1">
      <alignment horizontal="center" vertical="top"/>
    </xf>
    <xf numFmtId="0" fontId="3" fillId="3" borderId="22" xfId="0" applyNumberFormat="1" applyFont="1" applyFill="1" applyBorder="1" applyAlignment="1">
      <alignment horizontal="center" vertical="top"/>
    </xf>
    <xf numFmtId="0" fontId="3" fillId="0" borderId="22" xfId="0" applyNumberFormat="1" applyFont="1" applyFill="1" applyBorder="1" applyAlignment="1">
      <alignment horizontal="center" vertical="top"/>
    </xf>
    <xf numFmtId="0" fontId="3" fillId="3" borderId="23" xfId="0" applyNumberFormat="1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14" fillId="8" borderId="2" xfId="0" applyNumberFormat="1" applyFont="1" applyFill="1" applyBorder="1" applyAlignment="1">
      <alignment vertical="top"/>
    </xf>
    <xf numFmtId="0" fontId="1" fillId="0" borderId="2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>
      <alignment horizontal="center" vertical="top"/>
    </xf>
    <xf numFmtId="0" fontId="9" fillId="3" borderId="2" xfId="0" applyNumberFormat="1" applyFont="1" applyFill="1" applyBorder="1" applyAlignment="1">
      <alignment horizontal="left" vertical="top" wrapText="1"/>
    </xf>
    <xf numFmtId="0" fontId="22" fillId="3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center" vertical="top"/>
    </xf>
    <xf numFmtId="0" fontId="3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24" fillId="3" borderId="2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top"/>
    </xf>
    <xf numFmtId="17" fontId="3" fillId="0" borderId="2" xfId="0" applyNumberFormat="1" applyFont="1" applyFill="1" applyBorder="1" applyAlignment="1">
      <alignment horizontal="center" vertical="top"/>
    </xf>
    <xf numFmtId="0" fontId="13" fillId="3" borderId="12" xfId="0" applyFont="1" applyFill="1" applyBorder="1" applyAlignment="1">
      <alignment horizontal="center" vertical="center"/>
    </xf>
    <xf numFmtId="0" fontId="3" fillId="0" borderId="52" xfId="0" applyFont="1" applyBorder="1"/>
    <xf numFmtId="0" fontId="23" fillId="0" borderId="3" xfId="0" applyFont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0" fontId="1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NumberFormat="1" applyFont="1" applyBorder="1" applyAlignment="1" applyProtection="1">
      <alignment vertical="center" wrapText="1"/>
      <protection locked="0"/>
    </xf>
    <xf numFmtId="3" fontId="16" fillId="3" borderId="2" xfId="4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0" fontId="15" fillId="8" borderId="2" xfId="0" applyNumberFormat="1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6" fillId="3" borderId="28" xfId="0" applyFont="1" applyFill="1" applyBorder="1"/>
    <xf numFmtId="49" fontId="15" fillId="8" borderId="2" xfId="0" applyNumberFormat="1" applyFont="1" applyFill="1" applyBorder="1" applyAlignment="1">
      <alignment vertical="center"/>
    </xf>
    <xf numFmtId="0" fontId="12" fillId="6" borderId="10" xfId="3" applyFont="1" applyBorder="1">
      <alignment horizontal="center" vertical="center" wrapText="1"/>
    </xf>
    <xf numFmtId="0" fontId="12" fillId="6" borderId="8" xfId="3" applyFont="1" applyBorder="1" applyAlignment="1">
      <alignment horizontal="center" vertical="center" wrapText="1"/>
    </xf>
    <xf numFmtId="0" fontId="12" fillId="6" borderId="11" xfId="3" applyFont="1" applyBorder="1">
      <alignment horizontal="center" vertical="center" wrapText="1"/>
    </xf>
    <xf numFmtId="0" fontId="25" fillId="0" borderId="0" xfId="0" applyFont="1"/>
    <xf numFmtId="0" fontId="25" fillId="0" borderId="28" xfId="0" applyFont="1" applyBorder="1"/>
    <xf numFmtId="0" fontId="9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9" fillId="0" borderId="15" xfId="0" applyFont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12" fillId="6" borderId="55" xfId="3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50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NumberFormat="1" applyFont="1" applyBorder="1" applyAlignment="1" applyProtection="1">
      <alignment horizontal="left" vertical="center" wrapText="1"/>
      <protection locked="0"/>
    </xf>
    <xf numFmtId="0" fontId="15" fillId="8" borderId="1" xfId="0" applyNumberFormat="1" applyFont="1" applyFill="1" applyBorder="1" applyAlignment="1">
      <alignment horizontal="center" vertical="center"/>
    </xf>
    <xf numFmtId="0" fontId="15" fillId="8" borderId="50" xfId="0" applyNumberFormat="1" applyFont="1" applyFill="1" applyBorder="1" applyAlignment="1">
      <alignment horizontal="center" vertical="center"/>
    </xf>
    <xf numFmtId="0" fontId="15" fillId="8" borderId="3" xfId="0" applyNumberFormat="1" applyFont="1" applyFill="1" applyBorder="1" applyAlignment="1">
      <alignment horizontal="center" vertical="center"/>
    </xf>
    <xf numFmtId="0" fontId="16" fillId="5" borderId="35" xfId="4" applyNumberFormat="1" applyFont="1" applyBorder="1" applyAlignment="1">
      <alignment horizontal="center" vertical="center"/>
    </xf>
    <xf numFmtId="0" fontId="16" fillId="5" borderId="36" xfId="4" applyNumberFormat="1" applyFont="1" applyBorder="1" applyAlignment="1">
      <alignment horizontal="center" vertical="center"/>
    </xf>
    <xf numFmtId="0" fontId="20" fillId="3" borderId="47" xfId="4" applyNumberFormat="1" applyFont="1" applyFill="1" applyBorder="1" applyAlignment="1">
      <alignment horizontal="center" vertical="center"/>
    </xf>
    <xf numFmtId="0" fontId="20" fillId="3" borderId="48" xfId="4" applyNumberFormat="1" applyFont="1" applyFill="1" applyBorder="1" applyAlignment="1">
      <alignment horizontal="center" vertical="center"/>
    </xf>
    <xf numFmtId="0" fontId="16" fillId="5" borderId="39" xfId="4" applyNumberFormat="1" applyFont="1" applyBorder="1" applyAlignment="1">
      <alignment horizontal="center" vertical="center"/>
    </xf>
    <xf numFmtId="0" fontId="16" fillId="5" borderId="43" xfId="4" applyNumberFormat="1" applyFont="1" applyBorder="1" applyAlignment="1">
      <alignment horizontal="center" vertical="center"/>
    </xf>
    <xf numFmtId="0" fontId="16" fillId="5" borderId="2" xfId="4" applyNumberFormat="1" applyFont="1" applyBorder="1" applyAlignment="1">
      <alignment horizontal="center" vertical="center"/>
    </xf>
    <xf numFmtId="0" fontId="20" fillId="3" borderId="2" xfId="4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50" xfId="0" applyNumberFormat="1" applyFont="1" applyBorder="1" applyAlignment="1" applyProtection="1">
      <alignment horizontal="left" vertical="center"/>
      <protection locked="0"/>
    </xf>
    <xf numFmtId="0" fontId="1" fillId="0" borderId="3" xfId="0" applyNumberFormat="1" applyFont="1" applyBorder="1" applyAlignment="1" applyProtection="1">
      <alignment horizontal="left" vertical="center"/>
      <protection locked="0"/>
    </xf>
    <xf numFmtId="0" fontId="26" fillId="8" borderId="54" xfId="0" applyNumberFormat="1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center" vertical="top" wrapText="1"/>
    </xf>
    <xf numFmtId="0" fontId="7" fillId="7" borderId="32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21" fillId="9" borderId="21" xfId="4" applyFont="1" applyFill="1" applyBorder="1" applyAlignment="1">
      <alignment horizontal="center" vertical="center"/>
    </xf>
    <xf numFmtId="0" fontId="21" fillId="9" borderId="22" xfId="4" applyFont="1" applyFill="1" applyBorder="1" applyAlignment="1">
      <alignment horizontal="center" vertical="center"/>
    </xf>
    <xf numFmtId="0" fontId="20" fillId="3" borderId="35" xfId="4" applyFont="1" applyFill="1" applyBorder="1" applyAlignment="1">
      <alignment horizontal="center" vertical="center"/>
    </xf>
    <xf numFmtId="0" fontId="20" fillId="3" borderId="36" xfId="4" applyFont="1" applyFill="1" applyBorder="1" applyAlignment="1">
      <alignment horizontal="center" vertical="center"/>
    </xf>
    <xf numFmtId="0" fontId="20" fillId="3" borderId="37" xfId="4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top" wrapText="1"/>
    </xf>
    <xf numFmtId="0" fontId="13" fillId="3" borderId="24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 shrinkToFit="1"/>
    </xf>
    <xf numFmtId="0" fontId="18" fillId="0" borderId="5" xfId="0" applyFont="1" applyBorder="1" applyAlignment="1">
      <alignment horizontal="left" vertical="center" wrapText="1" shrinkToFit="1"/>
    </xf>
    <xf numFmtId="0" fontId="18" fillId="0" borderId="31" xfId="0" applyFont="1" applyBorder="1" applyAlignment="1">
      <alignment horizontal="left" vertical="center" wrapText="1" shrinkToFit="1"/>
    </xf>
    <xf numFmtId="0" fontId="21" fillId="9" borderId="39" xfId="4" applyFont="1" applyFill="1" applyBorder="1" applyAlignment="1">
      <alignment horizontal="center" vertical="center"/>
    </xf>
    <xf numFmtId="0" fontId="21" fillId="9" borderId="43" xfId="4" applyFont="1" applyFill="1" applyBorder="1" applyAlignment="1">
      <alignment horizontal="center" vertical="center"/>
    </xf>
    <xf numFmtId="0" fontId="21" fillId="9" borderId="44" xfId="4" applyFont="1" applyFill="1" applyBorder="1" applyAlignment="1">
      <alignment horizontal="center" vertical="center"/>
    </xf>
    <xf numFmtId="0" fontId="16" fillId="5" borderId="29" xfId="4" applyNumberFormat="1" applyFont="1" applyBorder="1" applyAlignment="1">
      <alignment horizontal="center" vertical="center"/>
    </xf>
    <xf numFmtId="0" fontId="16" fillId="5" borderId="0" xfId="4" applyNumberFormat="1" applyFont="1" applyBorder="1" applyAlignment="1">
      <alignment horizontal="center" vertical="center"/>
    </xf>
    <xf numFmtId="0" fontId="16" fillId="5" borderId="30" xfId="4" applyNumberFormat="1" applyFont="1" applyBorder="1" applyAlignment="1">
      <alignment horizontal="center" vertical="center"/>
    </xf>
    <xf numFmtId="0" fontId="16" fillId="5" borderId="35" xfId="4" applyFont="1" applyBorder="1" applyAlignment="1">
      <alignment horizontal="center" vertical="center"/>
    </xf>
    <xf numFmtId="0" fontId="16" fillId="5" borderId="36" xfId="4" applyFont="1" applyBorder="1" applyAlignment="1">
      <alignment horizontal="center" vertical="center"/>
    </xf>
    <xf numFmtId="0" fontId="16" fillId="5" borderId="37" xfId="4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  <xf numFmtId="0" fontId="16" fillId="5" borderId="38" xfId="4" applyFont="1" applyBorder="1" applyAlignment="1">
      <alignment horizontal="center" vertical="center"/>
    </xf>
    <xf numFmtId="0" fontId="16" fillId="5" borderId="41" xfId="4" applyFont="1" applyBorder="1" applyAlignment="1">
      <alignment horizontal="center" vertical="center"/>
    </xf>
    <xf numFmtId="0" fontId="16" fillId="5" borderId="42" xfId="4" applyFont="1" applyBorder="1" applyAlignment="1">
      <alignment horizontal="center" vertical="center"/>
    </xf>
    <xf numFmtId="0" fontId="16" fillId="5" borderId="27" xfId="4" applyNumberFormat="1" applyFont="1" applyBorder="1" applyAlignment="1">
      <alignment horizontal="center" vertical="center"/>
    </xf>
    <xf numFmtId="0" fontId="16" fillId="5" borderId="20" xfId="4" applyNumberFormat="1" applyFont="1" applyBorder="1" applyAlignment="1">
      <alignment horizontal="center" vertical="center"/>
    </xf>
    <xf numFmtId="0" fontId="16" fillId="5" borderId="32" xfId="4" applyNumberFormat="1" applyFont="1" applyBorder="1" applyAlignment="1">
      <alignment horizontal="center" vertical="center"/>
    </xf>
    <xf numFmtId="0" fontId="16" fillId="5" borderId="33" xfId="4" applyNumberFormat="1" applyFont="1" applyBorder="1" applyAlignment="1">
      <alignment horizontal="center" vertical="center"/>
    </xf>
    <xf numFmtId="0" fontId="20" fillId="3" borderId="35" xfId="4" applyNumberFormat="1" applyFont="1" applyFill="1" applyBorder="1" applyAlignment="1">
      <alignment horizontal="center" vertical="center"/>
    </xf>
    <xf numFmtId="0" fontId="20" fillId="3" borderId="36" xfId="4" applyNumberFormat="1" applyFont="1" applyFill="1" applyBorder="1" applyAlignment="1">
      <alignment horizontal="center" vertical="center"/>
    </xf>
    <xf numFmtId="0" fontId="20" fillId="3" borderId="37" xfId="4" applyNumberFormat="1" applyFont="1" applyFill="1" applyBorder="1" applyAlignment="1">
      <alignment horizontal="center" vertical="center"/>
    </xf>
    <xf numFmtId="0" fontId="16" fillId="5" borderId="38" xfId="4" applyNumberFormat="1" applyFont="1" applyBorder="1" applyAlignment="1">
      <alignment horizontal="center" vertical="center"/>
    </xf>
    <xf numFmtId="0" fontId="16" fillId="5" borderId="41" xfId="4" applyNumberFormat="1" applyFont="1" applyBorder="1" applyAlignment="1">
      <alignment horizontal="center" vertical="center"/>
    </xf>
    <xf numFmtId="0" fontId="16" fillId="5" borderId="42" xfId="4" applyNumberFormat="1" applyFont="1" applyBorder="1" applyAlignment="1">
      <alignment horizontal="center" vertical="center"/>
    </xf>
    <xf numFmtId="0" fontId="20" fillId="3" borderId="21" xfId="4" applyNumberFormat="1" applyFont="1" applyFill="1" applyBorder="1" applyAlignment="1">
      <alignment horizontal="center" vertical="center"/>
    </xf>
    <xf numFmtId="0" fontId="20" fillId="3" borderId="22" xfId="4" applyNumberFormat="1" applyFont="1" applyFill="1" applyBorder="1" applyAlignment="1">
      <alignment horizontal="center" vertical="center"/>
    </xf>
    <xf numFmtId="0" fontId="20" fillId="3" borderId="23" xfId="4" applyNumberFormat="1" applyFont="1" applyFill="1" applyBorder="1" applyAlignment="1">
      <alignment horizontal="center" vertical="center"/>
    </xf>
    <xf numFmtId="0" fontId="16" fillId="5" borderId="44" xfId="4" applyNumberFormat="1" applyFont="1" applyBorder="1" applyAlignment="1">
      <alignment horizontal="center" vertical="center"/>
    </xf>
    <xf numFmtId="0" fontId="16" fillId="5" borderId="2" xfId="4" applyFont="1" applyBorder="1" applyAlignment="1">
      <alignment horizontal="center" vertical="center"/>
    </xf>
    <xf numFmtId="0" fontId="20" fillId="3" borderId="38" xfId="4" applyFont="1" applyFill="1" applyBorder="1" applyAlignment="1">
      <alignment horizontal="center" vertical="center"/>
    </xf>
    <xf numFmtId="0" fontId="20" fillId="3" borderId="41" xfId="4" applyFont="1" applyFill="1" applyBorder="1" applyAlignment="1">
      <alignment horizontal="center" vertical="center"/>
    </xf>
    <xf numFmtId="0" fontId="20" fillId="3" borderId="2" xfId="4" applyFont="1" applyFill="1" applyBorder="1" applyAlignment="1">
      <alignment horizontal="center" vertical="center"/>
    </xf>
    <xf numFmtId="0" fontId="25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6" fillId="5" borderId="46" xfId="4" applyNumberFormat="1" applyFont="1" applyBorder="1" applyAlignment="1">
      <alignment horizontal="center" vertical="center"/>
    </xf>
    <xf numFmtId="0" fontId="16" fillId="5" borderId="49" xfId="4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21" fillId="9" borderId="12" xfId="4" applyFont="1" applyFill="1" applyBorder="1" applyAlignment="1">
      <alignment horizontal="center" vertical="center"/>
    </xf>
    <xf numFmtId="0" fontId="21" fillId="9" borderId="2" xfId="4" applyFont="1" applyFill="1" applyBorder="1" applyAlignment="1">
      <alignment horizontal="center" vertical="center"/>
    </xf>
    <xf numFmtId="0" fontId="21" fillId="9" borderId="4" xfId="4" applyFont="1" applyFill="1" applyBorder="1" applyAlignment="1">
      <alignment horizontal="center" vertical="center"/>
    </xf>
    <xf numFmtId="0" fontId="21" fillId="9" borderId="13" xfId="4" applyFont="1" applyFill="1" applyBorder="1" applyAlignment="1">
      <alignment horizontal="center" vertical="center"/>
    </xf>
    <xf numFmtId="0" fontId="16" fillId="5" borderId="12" xfId="4" applyFont="1" applyBorder="1" applyAlignment="1">
      <alignment horizontal="center" vertical="center"/>
    </xf>
    <xf numFmtId="0" fontId="16" fillId="5" borderId="4" xfId="4" applyFont="1" applyBorder="1" applyAlignment="1">
      <alignment horizontal="center" vertical="center"/>
    </xf>
    <xf numFmtId="0" fontId="16" fillId="5" borderId="13" xfId="4" applyFont="1" applyBorder="1" applyAlignment="1">
      <alignment horizontal="center" vertical="center"/>
    </xf>
    <xf numFmtId="0" fontId="27" fillId="0" borderId="1" xfId="6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8" fillId="0" borderId="1" xfId="6" applyFont="1" applyBorder="1" applyAlignment="1" applyProtection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27" fillId="0" borderId="1" xfId="6" applyBorder="1" applyAlignment="1" applyProtection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7">
    <cellStyle name="Hyperlink 2" xfId="2"/>
    <cellStyle name="Normal 2" xfId="1"/>
    <cellStyle name="Promt1" xfId="3"/>
    <cellStyle name="Promt2" xfId="4"/>
    <cellStyle name="Promt3" xfId="5"/>
    <cellStyle name="Гиперссылка" xfId="6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1</xdr:row>
      <xdr:rowOff>41215</xdr:rowOff>
    </xdr:from>
    <xdr:to>
      <xdr:col>1</xdr:col>
      <xdr:colOff>1454416</xdr:colOff>
      <xdr:row>1</xdr:row>
      <xdr:rowOff>396821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6" y="422215"/>
          <a:ext cx="1476376" cy="355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53120</xdr:rowOff>
    </xdr:from>
    <xdr:to>
      <xdr:col>1</xdr:col>
      <xdr:colOff>1472031</xdr:colOff>
      <xdr:row>1</xdr:row>
      <xdr:rowOff>404812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506" y="434120"/>
          <a:ext cx="1460125" cy="35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1</xdr:row>
      <xdr:rowOff>53120</xdr:rowOff>
    </xdr:from>
    <xdr:to>
      <xdr:col>1</xdr:col>
      <xdr:colOff>54711</xdr:colOff>
      <xdr:row>2</xdr:row>
      <xdr:rowOff>54292</xdr:rowOff>
    </xdr:to>
    <xdr:pic>
      <xdr:nvPicPr>
        <xdr:cNvPr id="3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434120"/>
          <a:ext cx="1460125" cy="35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1</xdr:row>
      <xdr:rowOff>41215</xdr:rowOff>
    </xdr:from>
    <xdr:to>
      <xdr:col>1</xdr:col>
      <xdr:colOff>1456533</xdr:colOff>
      <xdr:row>1</xdr:row>
      <xdr:rowOff>396821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507" y="422215"/>
          <a:ext cx="1476376" cy="355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1</xdr:row>
      <xdr:rowOff>41215</xdr:rowOff>
    </xdr:from>
    <xdr:to>
      <xdr:col>0</xdr:col>
      <xdr:colOff>1488283</xdr:colOff>
      <xdr:row>1</xdr:row>
      <xdr:rowOff>396821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507" y="422215"/>
          <a:ext cx="1476376" cy="355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85991</xdr:colOff>
      <xdr:row>1</xdr:row>
      <xdr:rowOff>84667</xdr:rowOff>
    </xdr:from>
    <xdr:to>
      <xdr:col>0</xdr:col>
      <xdr:colOff>1562367</xdr:colOff>
      <xdr:row>1</xdr:row>
      <xdr:rowOff>440273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91" y="465667"/>
          <a:ext cx="1476376" cy="355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238125</xdr:rowOff>
    </xdr:from>
    <xdr:to>
      <xdr:col>0</xdr:col>
      <xdr:colOff>1600201</xdr:colOff>
      <xdr:row>0</xdr:row>
      <xdr:rowOff>593731</xdr:rowOff>
    </xdr:to>
    <xdr:pic>
      <xdr:nvPicPr>
        <xdr:cNvPr id="2" name="Picture 6" descr="logo_n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1476376" cy="355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mt.ru/translation_software/corporate/business/promt-translation-factory/" TargetMode="External"/><Relationship Id="rId2" Type="http://schemas.openxmlformats.org/officeDocument/2006/relationships/hyperlink" Target="https://www.promt.ru/translation_software/corporate/business/promt-translation-factory/" TargetMode="External"/><Relationship Id="rId1" Type="http://schemas.openxmlformats.org/officeDocument/2006/relationships/hyperlink" Target="https://www.promt.ru/translation_software/corporate/business/promt-translation-factory/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promt.ru/translation_software/corporate/business/promt-training-add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92"/>
  <sheetViews>
    <sheetView zoomScale="90" zoomScaleNormal="90" workbookViewId="0">
      <selection activeCell="F4" sqref="F1:F1048576"/>
    </sheetView>
  </sheetViews>
  <sheetFormatPr defaultColWidth="9.140625" defaultRowHeight="12.75" x14ac:dyDescent="0.2"/>
  <cols>
    <col min="1" max="1" width="9.140625" style="3"/>
    <col min="2" max="2" width="26.140625" style="3" customWidth="1"/>
    <col min="3" max="3" width="127.5703125" style="3" customWidth="1"/>
    <col min="4" max="4" width="15.85546875" style="3" customWidth="1"/>
    <col min="5" max="5" width="18.7109375" style="3" customWidth="1"/>
    <col min="6" max="16384" width="9.140625" style="3"/>
  </cols>
  <sheetData>
    <row r="1" spans="2:5" ht="30.6" customHeight="1" x14ac:dyDescent="0.2">
      <c r="B1" s="114"/>
      <c r="C1" s="115"/>
      <c r="D1" s="115"/>
      <c r="E1" s="115"/>
    </row>
    <row r="2" spans="2:5" ht="33.6" customHeight="1" x14ac:dyDescent="0.2">
      <c r="B2" s="116" t="s">
        <v>0</v>
      </c>
      <c r="C2" s="117" t="s">
        <v>141</v>
      </c>
      <c r="D2" s="117"/>
      <c r="E2" s="118"/>
    </row>
    <row r="3" spans="2:5" ht="33.6" customHeight="1" x14ac:dyDescent="0.2">
      <c r="B3" s="116"/>
      <c r="C3" s="119" t="s">
        <v>21</v>
      </c>
      <c r="D3" s="120"/>
      <c r="E3" s="120"/>
    </row>
    <row r="4" spans="2:5" ht="45.75" thickBot="1" x14ac:dyDescent="0.25">
      <c r="B4" s="31" t="s">
        <v>2</v>
      </c>
      <c r="C4" s="7" t="s">
        <v>3</v>
      </c>
      <c r="D4" s="7" t="s">
        <v>29</v>
      </c>
      <c r="E4" s="7" t="s">
        <v>145</v>
      </c>
    </row>
    <row r="5" spans="2:5" ht="25.5" customHeight="1" thickBot="1" x14ac:dyDescent="0.25">
      <c r="B5" s="121" t="s">
        <v>115</v>
      </c>
      <c r="C5" s="122"/>
      <c r="D5" s="122"/>
      <c r="E5" s="122"/>
    </row>
    <row r="6" spans="2:5" ht="26.45" customHeight="1" x14ac:dyDescent="0.2">
      <c r="B6" s="104" t="s">
        <v>206</v>
      </c>
      <c r="C6" s="105"/>
      <c r="D6" s="105"/>
      <c r="E6" s="105"/>
    </row>
    <row r="7" spans="2:5" s="6" customFormat="1" ht="18" customHeight="1" x14ac:dyDescent="0.2">
      <c r="B7" s="108" t="s">
        <v>33</v>
      </c>
      <c r="C7" s="108"/>
      <c r="D7" s="108"/>
      <c r="E7" s="108"/>
    </row>
    <row r="8" spans="2:5" s="6" customFormat="1" ht="13.5" customHeight="1" x14ac:dyDescent="0.2">
      <c r="B8" s="99" t="s">
        <v>185</v>
      </c>
      <c r="C8" s="110" t="s">
        <v>166</v>
      </c>
      <c r="D8" s="68" t="s">
        <v>171</v>
      </c>
      <c r="E8" s="14">
        <v>21000</v>
      </c>
    </row>
    <row r="9" spans="2:5" s="6" customFormat="1" ht="15" customHeight="1" x14ac:dyDescent="0.2">
      <c r="B9" s="100"/>
      <c r="C9" s="111"/>
      <c r="D9" s="69" t="s">
        <v>150</v>
      </c>
      <c r="E9" s="14">
        <v>19000</v>
      </c>
    </row>
    <row r="10" spans="2:5" s="6" customFormat="1" ht="15" customHeight="1" x14ac:dyDescent="0.2">
      <c r="B10" s="101"/>
      <c r="C10" s="112"/>
      <c r="D10" s="15" t="s">
        <v>144</v>
      </c>
      <c r="E10" s="14">
        <v>18000</v>
      </c>
    </row>
    <row r="11" spans="2:5" ht="14.45" customHeight="1" x14ac:dyDescent="0.2">
      <c r="B11" s="99" t="s">
        <v>186</v>
      </c>
      <c r="C11" s="110" t="s">
        <v>155</v>
      </c>
      <c r="D11" s="68" t="s">
        <v>171</v>
      </c>
      <c r="E11" s="14">
        <v>21000</v>
      </c>
    </row>
    <row r="12" spans="2:5" ht="14.45" customHeight="1" x14ac:dyDescent="0.2">
      <c r="B12" s="100"/>
      <c r="C12" s="111"/>
      <c r="D12" s="69" t="s">
        <v>150</v>
      </c>
      <c r="E12" s="14">
        <v>19000</v>
      </c>
    </row>
    <row r="13" spans="2:5" ht="14.25" customHeight="1" x14ac:dyDescent="0.2">
      <c r="B13" s="101"/>
      <c r="C13" s="111"/>
      <c r="D13" s="15" t="s">
        <v>144</v>
      </c>
      <c r="E13" s="14">
        <v>18000</v>
      </c>
    </row>
    <row r="14" spans="2:5" ht="24" customHeight="1" x14ac:dyDescent="0.2">
      <c r="B14" s="109" t="s">
        <v>146</v>
      </c>
      <c r="C14" s="109"/>
      <c r="D14" s="109"/>
      <c r="E14" s="109"/>
    </row>
    <row r="15" spans="2:5" s="6" customFormat="1" ht="18" customHeight="1" x14ac:dyDescent="0.2">
      <c r="B15" s="108" t="s">
        <v>40</v>
      </c>
      <c r="C15" s="108"/>
      <c r="D15" s="108"/>
      <c r="E15" s="108"/>
    </row>
    <row r="16" spans="2:5" s="6" customFormat="1" ht="15.75" customHeight="1" x14ac:dyDescent="0.2">
      <c r="B16" s="99" t="s">
        <v>187</v>
      </c>
      <c r="C16" s="96" t="s">
        <v>153</v>
      </c>
      <c r="D16" s="68" t="s">
        <v>171</v>
      </c>
      <c r="E16" s="67">
        <v>10000</v>
      </c>
    </row>
    <row r="17" spans="2:5" s="6" customFormat="1" ht="13.5" customHeight="1" x14ac:dyDescent="0.2">
      <c r="B17" s="100"/>
      <c r="C17" s="97"/>
      <c r="D17" s="69" t="s">
        <v>150</v>
      </c>
      <c r="E17" s="14">
        <v>8000</v>
      </c>
    </row>
    <row r="18" spans="2:5" s="6" customFormat="1" ht="12.75" customHeight="1" x14ac:dyDescent="0.2">
      <c r="B18" s="100"/>
      <c r="C18" s="98"/>
      <c r="D18" s="15" t="s">
        <v>144</v>
      </c>
      <c r="E18" s="14">
        <v>7000</v>
      </c>
    </row>
    <row r="19" spans="2:5" ht="14.45" customHeight="1" x14ac:dyDescent="0.2">
      <c r="B19" s="99" t="s">
        <v>188</v>
      </c>
      <c r="C19" s="96" t="s">
        <v>154</v>
      </c>
      <c r="D19" s="68" t="s">
        <v>171</v>
      </c>
      <c r="E19" s="67">
        <v>10000</v>
      </c>
    </row>
    <row r="20" spans="2:5" ht="14.45" customHeight="1" x14ac:dyDescent="0.2">
      <c r="B20" s="100"/>
      <c r="C20" s="97"/>
      <c r="D20" s="69" t="s">
        <v>150</v>
      </c>
      <c r="E20" s="14">
        <v>8000</v>
      </c>
    </row>
    <row r="21" spans="2:5" ht="14.45" customHeight="1" x14ac:dyDescent="0.2">
      <c r="B21" s="100"/>
      <c r="C21" s="98"/>
      <c r="D21" s="15" t="s">
        <v>144</v>
      </c>
      <c r="E21" s="14">
        <v>7000</v>
      </c>
    </row>
    <row r="22" spans="2:5" ht="27" customHeight="1" x14ac:dyDescent="0.2">
      <c r="B22" s="109" t="s">
        <v>147</v>
      </c>
      <c r="C22" s="109"/>
      <c r="D22" s="109"/>
      <c r="E22" s="109"/>
    </row>
    <row r="23" spans="2:5" s="6" customFormat="1" ht="18" customHeight="1" x14ac:dyDescent="0.2">
      <c r="B23" s="108" t="s">
        <v>37</v>
      </c>
      <c r="C23" s="108"/>
      <c r="D23" s="108"/>
      <c r="E23" s="108"/>
    </row>
    <row r="24" spans="2:5" s="6" customFormat="1" ht="15.75" customHeight="1" x14ac:dyDescent="0.2">
      <c r="B24" s="99" t="s">
        <v>189</v>
      </c>
      <c r="C24" s="96" t="s">
        <v>156</v>
      </c>
      <c r="D24" s="68" t="s">
        <v>171</v>
      </c>
      <c r="E24" s="67">
        <v>10000</v>
      </c>
    </row>
    <row r="25" spans="2:5" s="6" customFormat="1" ht="15.75" customHeight="1" x14ac:dyDescent="0.2">
      <c r="B25" s="100"/>
      <c r="C25" s="97"/>
      <c r="D25" s="69" t="s">
        <v>150</v>
      </c>
      <c r="E25" s="14">
        <v>8000</v>
      </c>
    </row>
    <row r="26" spans="2:5" s="6" customFormat="1" ht="16.5" customHeight="1" x14ac:dyDescent="0.2">
      <c r="B26" s="101"/>
      <c r="C26" s="98"/>
      <c r="D26" s="15" t="s">
        <v>144</v>
      </c>
      <c r="E26" s="14">
        <v>7000</v>
      </c>
    </row>
    <row r="27" spans="2:5" ht="15" customHeight="1" x14ac:dyDescent="0.2">
      <c r="B27" s="99" t="s">
        <v>190</v>
      </c>
      <c r="C27" s="96" t="s">
        <v>157</v>
      </c>
      <c r="D27" s="68" t="s">
        <v>171</v>
      </c>
      <c r="E27" s="67">
        <v>10000</v>
      </c>
    </row>
    <row r="28" spans="2:5" ht="15" customHeight="1" x14ac:dyDescent="0.2">
      <c r="B28" s="100"/>
      <c r="C28" s="97"/>
      <c r="D28" s="69" t="s">
        <v>150</v>
      </c>
      <c r="E28" s="14">
        <v>8000</v>
      </c>
    </row>
    <row r="29" spans="2:5" ht="15" customHeight="1" x14ac:dyDescent="0.2">
      <c r="B29" s="101"/>
      <c r="C29" s="98"/>
      <c r="D29" s="15" t="s">
        <v>144</v>
      </c>
      <c r="E29" s="14">
        <v>7000</v>
      </c>
    </row>
    <row r="30" spans="2:5" ht="15" customHeight="1" x14ac:dyDescent="0.2">
      <c r="B30" s="113" t="s">
        <v>207</v>
      </c>
      <c r="C30" s="113"/>
      <c r="D30" s="113"/>
      <c r="E30" s="113"/>
    </row>
    <row r="31" spans="2:5" s="6" customFormat="1" ht="18" customHeight="1" thickBot="1" x14ac:dyDescent="0.25">
      <c r="B31" s="106" t="s">
        <v>148</v>
      </c>
      <c r="C31" s="107"/>
      <c r="D31" s="107"/>
      <c r="E31" s="107"/>
    </row>
    <row r="32" spans="2:5" x14ac:dyDescent="0.2">
      <c r="B32" s="39"/>
      <c r="C32" s="41" t="s">
        <v>50</v>
      </c>
      <c r="D32" s="40"/>
      <c r="E32" s="4"/>
    </row>
    <row r="33" spans="2:5" x14ac:dyDescent="0.2">
      <c r="B33" s="39"/>
      <c r="C33" s="41" t="s">
        <v>51</v>
      </c>
      <c r="D33" s="40"/>
      <c r="E33" s="4"/>
    </row>
    <row r="34" spans="2:5" x14ac:dyDescent="0.2">
      <c r="B34" s="39"/>
      <c r="C34" s="41" t="s">
        <v>52</v>
      </c>
      <c r="D34" s="40"/>
      <c r="E34" s="4"/>
    </row>
    <row r="35" spans="2:5" x14ac:dyDescent="0.2">
      <c r="B35" s="39"/>
      <c r="C35" s="41" t="s">
        <v>64</v>
      </c>
      <c r="D35" s="40"/>
      <c r="E35" s="4"/>
    </row>
    <row r="36" spans="2:5" x14ac:dyDescent="0.2">
      <c r="B36" s="39"/>
      <c r="C36" s="41" t="s">
        <v>53</v>
      </c>
      <c r="D36" s="40"/>
      <c r="E36" s="4"/>
    </row>
    <row r="37" spans="2:5" x14ac:dyDescent="0.2">
      <c r="B37" s="39"/>
      <c r="C37" s="41" t="s">
        <v>11</v>
      </c>
      <c r="D37" s="40"/>
      <c r="E37" s="4"/>
    </row>
    <row r="38" spans="2:5" ht="15" customHeight="1" x14ac:dyDescent="0.2">
      <c r="B38" s="39"/>
      <c r="C38" s="41" t="s">
        <v>13</v>
      </c>
      <c r="D38" s="40"/>
      <c r="E38" s="4"/>
    </row>
    <row r="39" spans="2:5" x14ac:dyDescent="0.2">
      <c r="B39" s="39"/>
      <c r="C39" s="41" t="s">
        <v>54</v>
      </c>
      <c r="D39" s="40"/>
      <c r="E39" s="4"/>
    </row>
    <row r="40" spans="2:5" x14ac:dyDescent="0.2">
      <c r="B40" s="39"/>
      <c r="C40" s="41" t="s">
        <v>55</v>
      </c>
      <c r="D40" s="40"/>
      <c r="E40" s="4"/>
    </row>
    <row r="41" spans="2:5" x14ac:dyDescent="0.2">
      <c r="B41" s="39"/>
      <c r="C41" s="41" t="s">
        <v>56</v>
      </c>
      <c r="D41" s="40"/>
      <c r="E41" s="4"/>
    </row>
    <row r="42" spans="2:5" x14ac:dyDescent="0.2">
      <c r="B42" s="39"/>
      <c r="C42" s="41" t="s">
        <v>57</v>
      </c>
      <c r="D42" s="40"/>
      <c r="E42" s="4"/>
    </row>
    <row r="43" spans="2:5" x14ac:dyDescent="0.2">
      <c r="B43" s="39"/>
      <c r="C43" s="41" t="s">
        <v>58</v>
      </c>
      <c r="D43" s="40"/>
      <c r="E43" s="4"/>
    </row>
    <row r="44" spans="2:5" x14ac:dyDescent="0.2">
      <c r="B44" s="39"/>
      <c r="C44" s="41" t="s">
        <v>59</v>
      </c>
      <c r="D44" s="40"/>
      <c r="E44" s="4"/>
    </row>
    <row r="45" spans="2:5" x14ac:dyDescent="0.2">
      <c r="B45" s="39"/>
      <c r="C45" s="41" t="s">
        <v>60</v>
      </c>
      <c r="D45" s="40"/>
      <c r="E45" s="4"/>
    </row>
    <row r="46" spans="2:5" x14ac:dyDescent="0.2">
      <c r="B46" s="39"/>
      <c r="C46" s="41" t="s">
        <v>61</v>
      </c>
      <c r="D46" s="40"/>
      <c r="E46" s="4"/>
    </row>
    <row r="47" spans="2:5" x14ac:dyDescent="0.2">
      <c r="B47" s="39"/>
      <c r="C47" s="41" t="s">
        <v>62</v>
      </c>
      <c r="D47" s="40"/>
      <c r="E47" s="4"/>
    </row>
    <row r="48" spans="2:5" x14ac:dyDescent="0.2">
      <c r="B48" s="39"/>
      <c r="C48" s="41" t="s">
        <v>63</v>
      </c>
      <c r="D48" s="40"/>
      <c r="E48" s="4"/>
    </row>
    <row r="49" spans="2:5" x14ac:dyDescent="0.2">
      <c r="B49" s="39"/>
      <c r="C49" s="41" t="s">
        <v>65</v>
      </c>
      <c r="D49" s="40"/>
      <c r="E49" s="4"/>
    </row>
    <row r="50" spans="2:5" x14ac:dyDescent="0.2">
      <c r="B50" s="39"/>
      <c r="C50" s="41" t="s">
        <v>66</v>
      </c>
      <c r="D50" s="40"/>
      <c r="E50" s="4"/>
    </row>
    <row r="51" spans="2:5" x14ac:dyDescent="0.2">
      <c r="B51" s="39"/>
      <c r="C51" s="41" t="s">
        <v>94</v>
      </c>
      <c r="D51" s="40"/>
      <c r="E51" s="4"/>
    </row>
    <row r="52" spans="2:5" x14ac:dyDescent="0.2">
      <c r="B52" s="39"/>
      <c r="C52" s="41" t="s">
        <v>95</v>
      </c>
      <c r="D52" s="40"/>
      <c r="E52" s="4"/>
    </row>
    <row r="53" spans="2:5" x14ac:dyDescent="0.2">
      <c r="B53" s="39"/>
      <c r="C53" s="41" t="s">
        <v>67</v>
      </c>
      <c r="D53" s="40"/>
      <c r="E53" s="4"/>
    </row>
    <row r="54" spans="2:5" x14ac:dyDescent="0.2">
      <c r="B54" s="39"/>
      <c r="C54" s="41" t="s">
        <v>68</v>
      </c>
      <c r="D54" s="40"/>
      <c r="E54" s="4"/>
    </row>
    <row r="55" spans="2:5" x14ac:dyDescent="0.2">
      <c r="B55" s="39"/>
      <c r="C55" s="41" t="s">
        <v>69</v>
      </c>
      <c r="D55" s="40"/>
      <c r="E55" s="4"/>
    </row>
    <row r="56" spans="2:5" x14ac:dyDescent="0.2">
      <c r="B56" s="39"/>
      <c r="C56" s="41" t="s">
        <v>70</v>
      </c>
      <c r="D56" s="40"/>
      <c r="E56" s="4"/>
    </row>
    <row r="57" spans="2:5" x14ac:dyDescent="0.2">
      <c r="B57" s="39"/>
      <c r="C57" s="41" t="s">
        <v>71</v>
      </c>
      <c r="D57" s="40"/>
      <c r="E57" s="4"/>
    </row>
    <row r="58" spans="2:5" x14ac:dyDescent="0.2">
      <c r="B58" s="39"/>
      <c r="C58" s="41" t="s">
        <v>72</v>
      </c>
      <c r="D58" s="40"/>
      <c r="E58" s="4"/>
    </row>
    <row r="59" spans="2:5" x14ac:dyDescent="0.2">
      <c r="B59" s="39"/>
      <c r="C59" s="41" t="s">
        <v>73</v>
      </c>
      <c r="D59" s="40"/>
      <c r="E59" s="4"/>
    </row>
    <row r="60" spans="2:5" x14ac:dyDescent="0.2">
      <c r="B60" s="39"/>
      <c r="C60" s="41" t="s">
        <v>74</v>
      </c>
      <c r="D60" s="40"/>
      <c r="E60" s="4"/>
    </row>
    <row r="61" spans="2:5" x14ac:dyDescent="0.2">
      <c r="B61" s="39"/>
      <c r="C61" s="41" t="s">
        <v>75</v>
      </c>
      <c r="D61" s="40"/>
      <c r="E61" s="4"/>
    </row>
    <row r="62" spans="2:5" x14ac:dyDescent="0.2">
      <c r="B62" s="39"/>
      <c r="C62" s="41" t="s">
        <v>76</v>
      </c>
      <c r="D62" s="40"/>
      <c r="E62" s="4"/>
    </row>
    <row r="63" spans="2:5" x14ac:dyDescent="0.2">
      <c r="B63" s="39"/>
      <c r="C63" s="41" t="s">
        <v>5</v>
      </c>
      <c r="D63" s="40"/>
      <c r="E63" s="4"/>
    </row>
    <row r="64" spans="2:5" x14ac:dyDescent="0.2">
      <c r="B64" s="39"/>
      <c r="C64" s="41" t="s">
        <v>12</v>
      </c>
      <c r="D64" s="40"/>
      <c r="E64" s="4"/>
    </row>
    <row r="65" spans="2:5" x14ac:dyDescent="0.2">
      <c r="B65" s="39"/>
      <c r="C65" s="41" t="s">
        <v>77</v>
      </c>
      <c r="D65" s="40"/>
      <c r="E65" s="4"/>
    </row>
    <row r="66" spans="2:5" x14ac:dyDescent="0.2">
      <c r="B66" s="39"/>
      <c r="C66" s="41" t="s">
        <v>6</v>
      </c>
      <c r="D66" s="40"/>
      <c r="E66" s="4"/>
    </row>
    <row r="67" spans="2:5" x14ac:dyDescent="0.2">
      <c r="B67" s="39"/>
      <c r="C67" s="41" t="s">
        <v>78</v>
      </c>
      <c r="D67" s="40"/>
      <c r="E67" s="4"/>
    </row>
    <row r="68" spans="2:5" x14ac:dyDescent="0.2">
      <c r="B68" s="39"/>
      <c r="C68" s="41" t="s">
        <v>79</v>
      </c>
      <c r="D68" s="40"/>
      <c r="E68" s="4"/>
    </row>
    <row r="69" spans="2:5" x14ac:dyDescent="0.2">
      <c r="B69" s="39"/>
      <c r="C69" s="41" t="s">
        <v>80</v>
      </c>
      <c r="D69" s="40"/>
      <c r="E69" s="4"/>
    </row>
    <row r="70" spans="2:5" x14ac:dyDescent="0.2">
      <c r="B70" s="39"/>
      <c r="C70" s="41" t="s">
        <v>81</v>
      </c>
      <c r="D70" s="40"/>
      <c r="E70" s="4"/>
    </row>
    <row r="71" spans="2:5" x14ac:dyDescent="0.2">
      <c r="B71" s="39"/>
      <c r="C71" s="41" t="s">
        <v>82</v>
      </c>
      <c r="D71" s="40"/>
      <c r="E71" s="4"/>
    </row>
    <row r="72" spans="2:5" x14ac:dyDescent="0.2">
      <c r="B72" s="39"/>
      <c r="C72" s="41" t="s">
        <v>83</v>
      </c>
      <c r="D72" s="40"/>
      <c r="E72" s="4"/>
    </row>
    <row r="73" spans="2:5" x14ac:dyDescent="0.2">
      <c r="B73" s="39"/>
      <c r="C73" s="41" t="s">
        <v>84</v>
      </c>
      <c r="D73" s="40"/>
      <c r="E73" s="4"/>
    </row>
    <row r="74" spans="2:5" x14ac:dyDescent="0.2">
      <c r="B74" s="39"/>
      <c r="C74" s="41" t="s">
        <v>85</v>
      </c>
      <c r="D74" s="40"/>
      <c r="E74" s="4"/>
    </row>
    <row r="75" spans="2:5" x14ac:dyDescent="0.2">
      <c r="B75" s="39"/>
      <c r="C75" s="41" t="s">
        <v>86</v>
      </c>
      <c r="D75" s="40"/>
      <c r="E75" s="4"/>
    </row>
    <row r="76" spans="2:5" x14ac:dyDescent="0.2">
      <c r="B76" s="39"/>
      <c r="C76" s="41" t="s">
        <v>7</v>
      </c>
      <c r="D76" s="40"/>
      <c r="E76" s="4"/>
    </row>
    <row r="77" spans="2:5" x14ac:dyDescent="0.2">
      <c r="B77" s="39"/>
      <c r="C77" s="41" t="s">
        <v>87</v>
      </c>
      <c r="D77" s="40"/>
      <c r="E77" s="4"/>
    </row>
    <row r="78" spans="2:5" x14ac:dyDescent="0.2">
      <c r="B78" s="39"/>
      <c r="C78" s="41" t="s">
        <v>8</v>
      </c>
      <c r="D78" s="40"/>
      <c r="E78" s="4"/>
    </row>
    <row r="79" spans="2:5" x14ac:dyDescent="0.2">
      <c r="B79" s="39"/>
      <c r="C79" s="41" t="s">
        <v>9</v>
      </c>
      <c r="D79" s="40"/>
      <c r="E79" s="4"/>
    </row>
    <row r="80" spans="2:5" x14ac:dyDescent="0.2">
      <c r="B80" s="39"/>
      <c r="C80" s="41" t="s">
        <v>88</v>
      </c>
      <c r="D80" s="40"/>
      <c r="E80" s="4"/>
    </row>
    <row r="81" spans="2:5" x14ac:dyDescent="0.2">
      <c r="B81" s="39"/>
      <c r="C81" s="41" t="s">
        <v>89</v>
      </c>
      <c r="D81" s="40"/>
      <c r="E81" s="4"/>
    </row>
    <row r="82" spans="2:5" x14ac:dyDescent="0.2">
      <c r="B82" s="39"/>
      <c r="C82" s="41" t="s">
        <v>90</v>
      </c>
      <c r="D82" s="40"/>
      <c r="E82" s="4"/>
    </row>
    <row r="83" spans="2:5" x14ac:dyDescent="0.2">
      <c r="B83" s="39"/>
      <c r="C83" s="41" t="s">
        <v>91</v>
      </c>
      <c r="D83" s="40"/>
      <c r="E83" s="4"/>
    </row>
    <row r="84" spans="2:5" x14ac:dyDescent="0.2">
      <c r="B84" s="39"/>
      <c r="C84" s="41" t="s">
        <v>92</v>
      </c>
      <c r="D84" s="40"/>
      <c r="E84" s="4"/>
    </row>
    <row r="85" spans="2:5" ht="13.5" thickBot="1" x14ac:dyDescent="0.25">
      <c r="B85" s="43"/>
      <c r="C85" s="44" t="s">
        <v>93</v>
      </c>
      <c r="D85" s="45"/>
      <c r="E85" s="46"/>
    </row>
    <row r="86" spans="2:5" s="6" customFormat="1" ht="18" customHeight="1" thickBot="1" x14ac:dyDescent="0.25">
      <c r="B86" s="102" t="s">
        <v>149</v>
      </c>
      <c r="C86" s="103"/>
      <c r="D86" s="103"/>
      <c r="E86" s="103"/>
    </row>
    <row r="87" spans="2:5" x14ac:dyDescent="0.2">
      <c r="B87" s="47"/>
      <c r="C87" s="48" t="s">
        <v>15</v>
      </c>
      <c r="D87" s="49"/>
      <c r="E87" s="50"/>
    </row>
    <row r="88" spans="2:5" x14ac:dyDescent="0.2">
      <c r="B88" s="23"/>
      <c r="C88" s="5" t="s">
        <v>16</v>
      </c>
      <c r="D88" s="1"/>
      <c r="E88" s="4"/>
    </row>
    <row r="89" spans="2:5" x14ac:dyDescent="0.2">
      <c r="B89" s="23"/>
      <c r="C89" s="5" t="s">
        <v>17</v>
      </c>
      <c r="D89" s="1"/>
      <c r="E89" s="4"/>
    </row>
    <row r="90" spans="2:5" x14ac:dyDescent="0.2">
      <c r="B90" s="23"/>
      <c r="C90" s="5" t="s">
        <v>19</v>
      </c>
      <c r="D90" s="1"/>
      <c r="E90" s="4"/>
    </row>
    <row r="91" spans="2:5" x14ac:dyDescent="0.2">
      <c r="B91" s="23"/>
      <c r="C91" s="5" t="s">
        <v>18</v>
      </c>
      <c r="D91" s="1"/>
      <c r="E91" s="4"/>
    </row>
    <row r="92" spans="2:5" ht="13.5" thickBot="1" x14ac:dyDescent="0.25">
      <c r="B92" s="25"/>
      <c r="C92" s="26" t="s">
        <v>20</v>
      </c>
      <c r="D92" s="27"/>
      <c r="E92" s="28"/>
    </row>
  </sheetData>
  <mergeCells count="26">
    <mergeCell ref="B1:E1"/>
    <mergeCell ref="B2:B3"/>
    <mergeCell ref="C2:E2"/>
    <mergeCell ref="C3:E3"/>
    <mergeCell ref="B5:E5"/>
    <mergeCell ref="B86:E86"/>
    <mergeCell ref="B6:E6"/>
    <mergeCell ref="B31:E31"/>
    <mergeCell ref="B7:E7"/>
    <mergeCell ref="B14:E14"/>
    <mergeCell ref="B15:E15"/>
    <mergeCell ref="B22:E22"/>
    <mergeCell ref="B23:E23"/>
    <mergeCell ref="C8:C10"/>
    <mergeCell ref="B8:B10"/>
    <mergeCell ref="C11:C13"/>
    <mergeCell ref="B11:B13"/>
    <mergeCell ref="C16:C18"/>
    <mergeCell ref="C19:C21"/>
    <mergeCell ref="B16:B18"/>
    <mergeCell ref="B30:E30"/>
    <mergeCell ref="C24:C26"/>
    <mergeCell ref="C27:C29"/>
    <mergeCell ref="B24:B26"/>
    <mergeCell ref="B27:B29"/>
    <mergeCell ref="B19:B21"/>
  </mergeCells>
  <dataValidations count="2"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C24 C8 C16">
      <formula1>0</formula1>
      <formula2>1500</formula2>
    </dataValidation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B16:B21 B8:B13 B24:B30">
      <formula1>0</formula1>
      <formula2>100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9"/>
  <sheetViews>
    <sheetView topLeftCell="A46" zoomScale="80" zoomScaleNormal="80" workbookViewId="0">
      <selection activeCell="C64" sqref="C64"/>
    </sheetView>
  </sheetViews>
  <sheetFormatPr defaultColWidth="9.140625" defaultRowHeight="12.75" x14ac:dyDescent="0.2"/>
  <cols>
    <col min="1" max="1" width="9.140625" style="3"/>
    <col min="2" max="2" width="22.5703125" style="3" customWidth="1"/>
    <col min="3" max="3" width="105.85546875" style="3" customWidth="1"/>
    <col min="4" max="4" width="15.85546875" style="3" customWidth="1"/>
    <col min="5" max="5" width="22.140625" style="3" customWidth="1"/>
    <col min="6" max="6" width="22.42578125" style="3" customWidth="1"/>
    <col min="7" max="7" width="26.28515625" style="3" customWidth="1"/>
    <col min="8" max="16384" width="9.140625" style="3"/>
  </cols>
  <sheetData>
    <row r="1" spans="2:7" ht="30.6" customHeight="1" x14ac:dyDescent="0.2">
      <c r="B1" s="114" t="s">
        <v>24</v>
      </c>
      <c r="C1" s="115"/>
      <c r="D1" s="115"/>
      <c r="E1" s="115"/>
      <c r="F1" s="115"/>
      <c r="G1" s="126"/>
    </row>
    <row r="2" spans="2:7" ht="70.150000000000006" customHeight="1" x14ac:dyDescent="0.2">
      <c r="B2" s="127" t="s">
        <v>0</v>
      </c>
      <c r="C2" s="129" t="s">
        <v>14</v>
      </c>
      <c r="D2" s="130"/>
      <c r="E2" s="130"/>
      <c r="F2" s="130"/>
      <c r="G2" s="131"/>
    </row>
    <row r="3" spans="2:7" ht="33.6" customHeight="1" x14ac:dyDescent="0.2">
      <c r="B3" s="128"/>
      <c r="C3" s="132" t="s">
        <v>21</v>
      </c>
      <c r="D3" s="133"/>
      <c r="E3" s="133"/>
      <c r="F3" s="133"/>
      <c r="G3" s="134"/>
    </row>
    <row r="4" spans="2:7" ht="30" x14ac:dyDescent="0.2">
      <c r="B4" s="31" t="s">
        <v>2</v>
      </c>
      <c r="C4" s="7" t="s">
        <v>3</v>
      </c>
      <c r="D4" s="7" t="s">
        <v>29</v>
      </c>
      <c r="E4" s="7" t="s">
        <v>10</v>
      </c>
      <c r="F4" s="7" t="s">
        <v>4</v>
      </c>
      <c r="G4" s="32" t="s">
        <v>1</v>
      </c>
    </row>
    <row r="5" spans="2:7" ht="24" thickBot="1" x14ac:dyDescent="0.25">
      <c r="B5" s="135" t="s">
        <v>36</v>
      </c>
      <c r="C5" s="136"/>
      <c r="D5" s="136"/>
      <c r="E5" s="136"/>
      <c r="F5" s="136"/>
      <c r="G5" s="137"/>
    </row>
    <row r="6" spans="2:7" ht="42.75" customHeight="1" thickBot="1" x14ac:dyDescent="0.25">
      <c r="B6" s="123" t="s">
        <v>43</v>
      </c>
      <c r="C6" s="124"/>
      <c r="D6" s="124"/>
      <c r="E6" s="124"/>
      <c r="F6" s="124"/>
      <c r="G6" s="125"/>
    </row>
    <row r="7" spans="2:7" s="6" customFormat="1" ht="18" customHeight="1" thickBot="1" x14ac:dyDescent="0.25">
      <c r="B7" s="141" t="s">
        <v>33</v>
      </c>
      <c r="C7" s="142"/>
      <c r="D7" s="142"/>
      <c r="E7" s="142"/>
      <c r="F7" s="142"/>
      <c r="G7" s="143"/>
    </row>
    <row r="8" spans="2:7" s="6" customFormat="1" ht="18" customHeight="1" x14ac:dyDescent="0.2">
      <c r="B8" s="19"/>
      <c r="C8" s="144" t="s">
        <v>96</v>
      </c>
      <c r="D8" s="9" t="s">
        <v>30</v>
      </c>
      <c r="E8" s="10"/>
      <c r="F8" s="11"/>
      <c r="G8" s="12"/>
    </row>
    <row r="9" spans="2:7" s="6" customFormat="1" ht="18" customHeight="1" x14ac:dyDescent="0.2">
      <c r="B9" s="20"/>
      <c r="C9" s="145"/>
      <c r="D9" s="56" t="s">
        <v>110</v>
      </c>
      <c r="E9" s="14">
        <v>16000</v>
      </c>
      <c r="F9" s="14">
        <f>16000*(100%+25%)</f>
        <v>20000</v>
      </c>
      <c r="G9" s="21">
        <f>16000*(100%+15%)</f>
        <v>18400</v>
      </c>
    </row>
    <row r="10" spans="2:7" s="6" customFormat="1" ht="18" customHeight="1" x14ac:dyDescent="0.2">
      <c r="B10" s="20"/>
      <c r="C10" s="145"/>
      <c r="D10" s="13" t="s">
        <v>46</v>
      </c>
      <c r="E10" s="14">
        <v>9000</v>
      </c>
      <c r="F10" s="14">
        <f>9000*(100%+25%)</f>
        <v>11250</v>
      </c>
      <c r="G10" s="21">
        <f>9000*(100%+15%)</f>
        <v>10350</v>
      </c>
    </row>
    <row r="11" spans="2:7" s="6" customFormat="1" ht="18" customHeight="1" x14ac:dyDescent="0.2">
      <c r="B11" s="20"/>
      <c r="C11" s="145"/>
      <c r="D11" s="13" t="s">
        <v>45</v>
      </c>
      <c r="E11" s="14">
        <v>8000</v>
      </c>
      <c r="F11" s="14">
        <f>8000*(100%+25%)</f>
        <v>10000</v>
      </c>
      <c r="G11" s="21">
        <f>8000*(100%+15%)</f>
        <v>9200</v>
      </c>
    </row>
    <row r="12" spans="2:7" ht="15.75" thickBot="1" x14ac:dyDescent="0.25">
      <c r="B12" s="20"/>
      <c r="C12" s="146"/>
      <c r="D12" s="17" t="s">
        <v>32</v>
      </c>
      <c r="E12" s="8">
        <v>7000</v>
      </c>
      <c r="F12" s="8">
        <f>7000*(100%+25%)</f>
        <v>8750</v>
      </c>
      <c r="G12" s="22">
        <f>7000*(100%+15%)</f>
        <v>8049.9999999999991</v>
      </c>
    </row>
    <row r="13" spans="2:7" s="6" customFormat="1" ht="18" customHeight="1" thickBot="1" x14ac:dyDescent="0.25">
      <c r="B13" s="138" t="s">
        <v>34</v>
      </c>
      <c r="C13" s="139"/>
      <c r="D13" s="139"/>
      <c r="E13" s="139"/>
      <c r="F13" s="139"/>
      <c r="G13" s="140"/>
    </row>
    <row r="14" spans="2:7" s="6" customFormat="1" ht="18" customHeight="1" x14ac:dyDescent="0.2">
      <c r="B14" s="20"/>
      <c r="C14" s="144" t="s">
        <v>97</v>
      </c>
      <c r="D14" s="9" t="s">
        <v>30</v>
      </c>
      <c r="E14" s="10"/>
      <c r="F14" s="11"/>
      <c r="G14" s="12"/>
    </row>
    <row r="15" spans="2:7" s="6" customFormat="1" ht="18" customHeight="1" x14ac:dyDescent="0.2">
      <c r="B15" s="20"/>
      <c r="C15" s="145"/>
      <c r="D15" s="56" t="s">
        <v>110</v>
      </c>
      <c r="E15" s="14">
        <f>E9*2</f>
        <v>32000</v>
      </c>
      <c r="F15" s="14">
        <f t="shared" ref="F15:G18" si="0">F9*2</f>
        <v>40000</v>
      </c>
      <c r="G15" s="21">
        <f t="shared" si="0"/>
        <v>36800</v>
      </c>
    </row>
    <row r="16" spans="2:7" s="6" customFormat="1" ht="18" customHeight="1" x14ac:dyDescent="0.2">
      <c r="B16" s="20"/>
      <c r="C16" s="145"/>
      <c r="D16" s="13" t="s">
        <v>46</v>
      </c>
      <c r="E16" s="14">
        <f>E10*2</f>
        <v>18000</v>
      </c>
      <c r="F16" s="14">
        <f t="shared" si="0"/>
        <v>22500</v>
      </c>
      <c r="G16" s="21">
        <f t="shared" si="0"/>
        <v>20700</v>
      </c>
    </row>
    <row r="17" spans="2:7" s="6" customFormat="1" ht="18" customHeight="1" x14ac:dyDescent="0.2">
      <c r="B17" s="20"/>
      <c r="C17" s="145"/>
      <c r="D17" s="13" t="s">
        <v>31</v>
      </c>
      <c r="E17" s="14">
        <f>E11*2</f>
        <v>16000</v>
      </c>
      <c r="F17" s="14">
        <f t="shared" si="0"/>
        <v>20000</v>
      </c>
      <c r="G17" s="21">
        <f t="shared" si="0"/>
        <v>18400</v>
      </c>
    </row>
    <row r="18" spans="2:7" ht="15.75" thickBot="1" x14ac:dyDescent="0.25">
      <c r="B18" s="20"/>
      <c r="C18" s="146"/>
      <c r="D18" s="17" t="s">
        <v>32</v>
      </c>
      <c r="E18" s="8">
        <f>E12*2</f>
        <v>14000</v>
      </c>
      <c r="F18" s="8">
        <f t="shared" si="0"/>
        <v>17500</v>
      </c>
      <c r="G18" s="22">
        <f t="shared" si="0"/>
        <v>16099.999999999998</v>
      </c>
    </row>
    <row r="19" spans="2:7" s="6" customFormat="1" ht="18" customHeight="1" thickBot="1" x14ac:dyDescent="0.25">
      <c r="B19" s="138" t="s">
        <v>35</v>
      </c>
      <c r="C19" s="139"/>
      <c r="D19" s="139"/>
      <c r="E19" s="139"/>
      <c r="F19" s="139"/>
      <c r="G19" s="140"/>
    </row>
    <row r="20" spans="2:7" s="6" customFormat="1" ht="18" customHeight="1" x14ac:dyDescent="0.2">
      <c r="B20" s="20"/>
      <c r="C20" s="144" t="s">
        <v>98</v>
      </c>
      <c r="D20" s="9" t="s">
        <v>30</v>
      </c>
      <c r="E20" s="10"/>
      <c r="F20" s="11"/>
      <c r="G20" s="12"/>
    </row>
    <row r="21" spans="2:7" s="6" customFormat="1" ht="18" customHeight="1" x14ac:dyDescent="0.2">
      <c r="B21" s="20"/>
      <c r="C21" s="145"/>
      <c r="D21" s="56" t="s">
        <v>110</v>
      </c>
      <c r="E21" s="14">
        <f>E9*3</f>
        <v>48000</v>
      </c>
      <c r="F21" s="14">
        <f t="shared" ref="F21:G24" si="1">F9*3</f>
        <v>60000</v>
      </c>
      <c r="G21" s="21">
        <f t="shared" si="1"/>
        <v>55200</v>
      </c>
    </row>
    <row r="22" spans="2:7" s="6" customFormat="1" ht="18" customHeight="1" x14ac:dyDescent="0.2">
      <c r="B22" s="20"/>
      <c r="C22" s="145"/>
      <c r="D22" s="13" t="s">
        <v>46</v>
      </c>
      <c r="E22" s="14">
        <f>E10*3</f>
        <v>27000</v>
      </c>
      <c r="F22" s="14">
        <f t="shared" si="1"/>
        <v>33750</v>
      </c>
      <c r="G22" s="21">
        <f t="shared" si="1"/>
        <v>31050</v>
      </c>
    </row>
    <row r="23" spans="2:7" s="6" customFormat="1" ht="18" customHeight="1" x14ac:dyDescent="0.2">
      <c r="B23" s="20"/>
      <c r="C23" s="145"/>
      <c r="D23" s="13" t="s">
        <v>45</v>
      </c>
      <c r="E23" s="14">
        <f>E11*3</f>
        <v>24000</v>
      </c>
      <c r="F23" s="14">
        <f t="shared" si="1"/>
        <v>30000</v>
      </c>
      <c r="G23" s="21">
        <f t="shared" si="1"/>
        <v>27600</v>
      </c>
    </row>
    <row r="24" spans="2:7" ht="15.75" thickBot="1" x14ac:dyDescent="0.25">
      <c r="B24" s="20"/>
      <c r="C24" s="146"/>
      <c r="D24" s="17" t="s">
        <v>32</v>
      </c>
      <c r="E24" s="8">
        <f>E12*3</f>
        <v>21000</v>
      </c>
      <c r="F24" s="8">
        <f t="shared" si="1"/>
        <v>26250</v>
      </c>
      <c r="G24" s="22">
        <f t="shared" si="1"/>
        <v>24149.999999999996</v>
      </c>
    </row>
    <row r="25" spans="2:7" ht="42.75" customHeight="1" thickBot="1" x14ac:dyDescent="0.25">
      <c r="B25" s="123" t="s">
        <v>47</v>
      </c>
      <c r="C25" s="124"/>
      <c r="D25" s="124"/>
      <c r="E25" s="124"/>
      <c r="F25" s="124"/>
      <c r="G25" s="125"/>
    </row>
    <row r="26" spans="2:7" s="6" customFormat="1" ht="18" customHeight="1" thickBot="1" x14ac:dyDescent="0.25">
      <c r="B26" s="147" t="s">
        <v>40</v>
      </c>
      <c r="C26" s="148"/>
      <c r="D26" s="148"/>
      <c r="E26" s="148"/>
      <c r="F26" s="148"/>
      <c r="G26" s="149"/>
    </row>
    <row r="27" spans="2:7" s="6" customFormat="1" ht="18" customHeight="1" x14ac:dyDescent="0.2">
      <c r="B27" s="20"/>
      <c r="C27" s="144" t="s">
        <v>106</v>
      </c>
      <c r="D27" s="9" t="s">
        <v>30</v>
      </c>
      <c r="E27" s="10"/>
      <c r="F27" s="11"/>
      <c r="G27" s="12"/>
    </row>
    <row r="28" spans="2:7" s="6" customFormat="1" ht="18" customHeight="1" x14ac:dyDescent="0.2">
      <c r="B28" s="20"/>
      <c r="C28" s="145"/>
      <c r="D28" s="56" t="s">
        <v>110</v>
      </c>
      <c r="E28" s="14">
        <v>7000</v>
      </c>
      <c r="F28" s="14">
        <f>7000*(100%+25%)</f>
        <v>8750</v>
      </c>
      <c r="G28" s="21">
        <f>7000*(100%+15%)</f>
        <v>8049.9999999999991</v>
      </c>
    </row>
    <row r="29" spans="2:7" s="6" customFormat="1" ht="18" customHeight="1" x14ac:dyDescent="0.2">
      <c r="B29" s="20"/>
      <c r="C29" s="145"/>
      <c r="D29" s="13" t="s">
        <v>46</v>
      </c>
      <c r="E29" s="14">
        <v>6000</v>
      </c>
      <c r="F29" s="14">
        <f>6000*(100%+25%)</f>
        <v>7500</v>
      </c>
      <c r="G29" s="21">
        <f>6000*(100%+15%)</f>
        <v>6899.9999999999991</v>
      </c>
    </row>
    <row r="30" spans="2:7" s="6" customFormat="1" ht="18" customHeight="1" x14ac:dyDescent="0.2">
      <c r="B30" s="20"/>
      <c r="C30" s="145"/>
      <c r="D30" s="13" t="s">
        <v>45</v>
      </c>
      <c r="E30" s="14">
        <v>5000</v>
      </c>
      <c r="F30" s="14">
        <f>5000*(100%+25%)</f>
        <v>6250</v>
      </c>
      <c r="G30" s="21">
        <f>5000*(100%+15%)</f>
        <v>5750</v>
      </c>
    </row>
    <row r="31" spans="2:7" ht="15.75" thickBot="1" x14ac:dyDescent="0.25">
      <c r="B31" s="20"/>
      <c r="C31" s="146"/>
      <c r="D31" s="17" t="s">
        <v>32</v>
      </c>
      <c r="E31" s="8">
        <v>4000</v>
      </c>
      <c r="F31" s="8">
        <f>4000*(100%+25%)</f>
        <v>5000</v>
      </c>
      <c r="G31" s="22">
        <f>4000*(100%+15%)</f>
        <v>4600</v>
      </c>
    </row>
    <row r="32" spans="2:7" s="6" customFormat="1" ht="18" customHeight="1" thickBot="1" x14ac:dyDescent="0.25">
      <c r="B32" s="138" t="s">
        <v>41</v>
      </c>
      <c r="C32" s="139"/>
      <c r="D32" s="139"/>
      <c r="E32" s="139"/>
      <c r="F32" s="139"/>
      <c r="G32" s="140"/>
    </row>
    <row r="33" spans="2:7" s="6" customFormat="1" ht="18" customHeight="1" x14ac:dyDescent="0.2">
      <c r="B33" s="20"/>
      <c r="C33" s="144" t="s">
        <v>107</v>
      </c>
      <c r="D33" s="9" t="s">
        <v>30</v>
      </c>
      <c r="E33" s="10"/>
      <c r="F33" s="11"/>
      <c r="G33" s="12"/>
    </row>
    <row r="34" spans="2:7" s="6" customFormat="1" ht="18" customHeight="1" x14ac:dyDescent="0.2">
      <c r="B34" s="20"/>
      <c r="C34" s="145"/>
      <c r="D34" s="56" t="s">
        <v>110</v>
      </c>
      <c r="E34" s="14">
        <f>E28*2</f>
        <v>14000</v>
      </c>
      <c r="F34" s="14">
        <f t="shared" ref="F34:G37" si="2">F28*2</f>
        <v>17500</v>
      </c>
      <c r="G34" s="21">
        <f t="shared" si="2"/>
        <v>16099.999999999998</v>
      </c>
    </row>
    <row r="35" spans="2:7" s="6" customFormat="1" ht="18" customHeight="1" x14ac:dyDescent="0.2">
      <c r="B35" s="20"/>
      <c r="C35" s="145"/>
      <c r="D35" s="13" t="s">
        <v>46</v>
      </c>
      <c r="E35" s="14">
        <f>E29*2</f>
        <v>12000</v>
      </c>
      <c r="F35" s="14">
        <f t="shared" si="2"/>
        <v>15000</v>
      </c>
      <c r="G35" s="21">
        <f t="shared" si="2"/>
        <v>13799.999999999998</v>
      </c>
    </row>
    <row r="36" spans="2:7" s="6" customFormat="1" ht="18" customHeight="1" x14ac:dyDescent="0.2">
      <c r="B36" s="20"/>
      <c r="C36" s="145"/>
      <c r="D36" s="13" t="s">
        <v>45</v>
      </c>
      <c r="E36" s="14">
        <f>E30*2</f>
        <v>10000</v>
      </c>
      <c r="F36" s="14">
        <f t="shared" si="2"/>
        <v>12500</v>
      </c>
      <c r="G36" s="21">
        <f t="shared" si="2"/>
        <v>11500</v>
      </c>
    </row>
    <row r="37" spans="2:7" ht="15.75" thickBot="1" x14ac:dyDescent="0.25">
      <c r="B37" s="20"/>
      <c r="C37" s="146"/>
      <c r="D37" s="17" t="s">
        <v>32</v>
      </c>
      <c r="E37" s="8">
        <f>E31*2</f>
        <v>8000</v>
      </c>
      <c r="F37" s="8">
        <f t="shared" si="2"/>
        <v>10000</v>
      </c>
      <c r="G37" s="22">
        <f t="shared" si="2"/>
        <v>9200</v>
      </c>
    </row>
    <row r="38" spans="2:7" s="6" customFormat="1" ht="18" customHeight="1" thickBot="1" x14ac:dyDescent="0.25">
      <c r="B38" s="138" t="s">
        <v>42</v>
      </c>
      <c r="C38" s="139"/>
      <c r="D38" s="139"/>
      <c r="E38" s="139"/>
      <c r="F38" s="139"/>
      <c r="G38" s="140"/>
    </row>
    <row r="39" spans="2:7" s="6" customFormat="1" ht="18" customHeight="1" x14ac:dyDescent="0.2">
      <c r="B39" s="20"/>
      <c r="C39" s="144" t="s">
        <v>107</v>
      </c>
      <c r="D39" s="9" t="s">
        <v>30</v>
      </c>
      <c r="E39" s="10"/>
      <c r="F39" s="11"/>
      <c r="G39" s="12"/>
    </row>
    <row r="40" spans="2:7" s="6" customFormat="1" ht="18" customHeight="1" x14ac:dyDescent="0.2">
      <c r="B40" s="20"/>
      <c r="C40" s="145"/>
      <c r="D40" s="56" t="s">
        <v>110</v>
      </c>
      <c r="E40" s="14">
        <f>E28*3</f>
        <v>21000</v>
      </c>
      <c r="F40" s="14">
        <f t="shared" ref="F40:G43" si="3">F28*3</f>
        <v>26250</v>
      </c>
      <c r="G40" s="21">
        <f t="shared" si="3"/>
        <v>24149.999999999996</v>
      </c>
    </row>
    <row r="41" spans="2:7" s="6" customFormat="1" ht="18" customHeight="1" x14ac:dyDescent="0.2">
      <c r="B41" s="20"/>
      <c r="C41" s="145"/>
      <c r="D41" s="13" t="s">
        <v>46</v>
      </c>
      <c r="E41" s="14">
        <f>E29*3</f>
        <v>18000</v>
      </c>
      <c r="F41" s="14">
        <f t="shared" si="3"/>
        <v>22500</v>
      </c>
      <c r="G41" s="21">
        <f t="shared" si="3"/>
        <v>20699.999999999996</v>
      </c>
    </row>
    <row r="42" spans="2:7" s="6" customFormat="1" ht="18" customHeight="1" x14ac:dyDescent="0.2">
      <c r="B42" s="20"/>
      <c r="C42" s="145"/>
      <c r="D42" s="13" t="s">
        <v>45</v>
      </c>
      <c r="E42" s="14">
        <f>E30*3</f>
        <v>15000</v>
      </c>
      <c r="F42" s="14">
        <f t="shared" si="3"/>
        <v>18750</v>
      </c>
      <c r="G42" s="21">
        <f t="shared" si="3"/>
        <v>17250</v>
      </c>
    </row>
    <row r="43" spans="2:7" ht="15.75" thickBot="1" x14ac:dyDescent="0.25">
      <c r="B43" s="20"/>
      <c r="C43" s="146"/>
      <c r="D43" s="17" t="s">
        <v>32</v>
      </c>
      <c r="E43" s="8">
        <f>E31*3</f>
        <v>12000</v>
      </c>
      <c r="F43" s="8">
        <f t="shared" si="3"/>
        <v>15000</v>
      </c>
      <c r="G43" s="22">
        <f t="shared" si="3"/>
        <v>13800</v>
      </c>
    </row>
    <row r="44" spans="2:7" ht="42.75" customHeight="1" thickBot="1" x14ac:dyDescent="0.25">
      <c r="B44" s="154" t="s">
        <v>48</v>
      </c>
      <c r="C44" s="155"/>
      <c r="D44" s="155"/>
      <c r="E44" s="155"/>
      <c r="F44" s="155"/>
      <c r="G44" s="156"/>
    </row>
    <row r="45" spans="2:7" s="6" customFormat="1" ht="18" customHeight="1" thickBot="1" x14ac:dyDescent="0.25">
      <c r="B45" s="157" t="s">
        <v>37</v>
      </c>
      <c r="C45" s="158"/>
      <c r="D45" s="158"/>
      <c r="E45" s="158"/>
      <c r="F45" s="158"/>
      <c r="G45" s="159"/>
    </row>
    <row r="46" spans="2:7" s="6" customFormat="1" ht="18" customHeight="1" x14ac:dyDescent="0.2">
      <c r="B46" s="20"/>
      <c r="C46" s="144" t="s">
        <v>108</v>
      </c>
      <c r="D46" s="9" t="s">
        <v>30</v>
      </c>
      <c r="E46" s="10"/>
      <c r="F46" s="11"/>
      <c r="G46" s="12"/>
    </row>
    <row r="47" spans="2:7" s="6" customFormat="1" ht="18" customHeight="1" x14ac:dyDescent="0.2">
      <c r="B47" s="20"/>
      <c r="C47" s="145"/>
      <c r="D47" s="56" t="s">
        <v>110</v>
      </c>
      <c r="E47" s="14">
        <v>6000</v>
      </c>
      <c r="F47" s="14">
        <f>6000*(100%+25%)</f>
        <v>7500</v>
      </c>
      <c r="G47" s="21">
        <f>6000*(100%+15%)</f>
        <v>6899.9999999999991</v>
      </c>
    </row>
    <row r="48" spans="2:7" s="6" customFormat="1" ht="18" customHeight="1" x14ac:dyDescent="0.2">
      <c r="B48" s="20"/>
      <c r="C48" s="145"/>
      <c r="D48" s="13" t="s">
        <v>46</v>
      </c>
      <c r="E48" s="14">
        <v>5000</v>
      </c>
      <c r="F48" s="14">
        <f>5000*(100%+25%)</f>
        <v>6250</v>
      </c>
      <c r="G48" s="21">
        <f>5000*(100%+15%)</f>
        <v>5750</v>
      </c>
    </row>
    <row r="49" spans="2:7" s="6" customFormat="1" ht="18" customHeight="1" x14ac:dyDescent="0.2">
      <c r="B49" s="20"/>
      <c r="C49" s="145"/>
      <c r="D49" s="13" t="s">
        <v>45</v>
      </c>
      <c r="E49" s="14">
        <v>4000</v>
      </c>
      <c r="F49" s="14">
        <f>4000*(100%+25%)</f>
        <v>5000</v>
      </c>
      <c r="G49" s="21">
        <f>4000*(100%+15%)</f>
        <v>4600</v>
      </c>
    </row>
    <row r="50" spans="2:7" ht="15.75" thickBot="1" x14ac:dyDescent="0.25">
      <c r="B50" s="20"/>
      <c r="C50" s="146"/>
      <c r="D50" s="17" t="s">
        <v>32</v>
      </c>
      <c r="E50" s="8">
        <v>3000</v>
      </c>
      <c r="F50" s="8">
        <f>3000*(100%+25%)</f>
        <v>3750</v>
      </c>
      <c r="G50" s="22">
        <f>3000*(100%+15%)</f>
        <v>3449.9999999999995</v>
      </c>
    </row>
    <row r="51" spans="2:7" s="6" customFormat="1" ht="18" customHeight="1" thickBot="1" x14ac:dyDescent="0.25">
      <c r="B51" s="138" t="s">
        <v>38</v>
      </c>
      <c r="C51" s="139"/>
      <c r="D51" s="139"/>
      <c r="E51" s="139"/>
      <c r="F51" s="139"/>
      <c r="G51" s="140"/>
    </row>
    <row r="52" spans="2:7" s="6" customFormat="1" ht="18" customHeight="1" x14ac:dyDescent="0.2">
      <c r="B52" s="20"/>
      <c r="C52" s="144" t="s">
        <v>108</v>
      </c>
      <c r="D52" s="9" t="s">
        <v>30</v>
      </c>
      <c r="E52" s="10"/>
      <c r="F52" s="11"/>
      <c r="G52" s="12"/>
    </row>
    <row r="53" spans="2:7" s="6" customFormat="1" ht="18" customHeight="1" x14ac:dyDescent="0.2">
      <c r="B53" s="20"/>
      <c r="C53" s="145"/>
      <c r="D53" s="56" t="s">
        <v>110</v>
      </c>
      <c r="E53" s="14">
        <f>E47*2</f>
        <v>12000</v>
      </c>
      <c r="F53" s="14">
        <f t="shared" ref="F53:G56" si="4">F47*2</f>
        <v>15000</v>
      </c>
      <c r="G53" s="21">
        <f t="shared" si="4"/>
        <v>13799.999999999998</v>
      </c>
    </row>
    <row r="54" spans="2:7" s="6" customFormat="1" ht="18" customHeight="1" x14ac:dyDescent="0.2">
      <c r="B54" s="20"/>
      <c r="C54" s="145"/>
      <c r="D54" s="13" t="s">
        <v>46</v>
      </c>
      <c r="E54" s="14">
        <f>E48*2</f>
        <v>10000</v>
      </c>
      <c r="F54" s="14">
        <f t="shared" si="4"/>
        <v>12500</v>
      </c>
      <c r="G54" s="21">
        <f t="shared" si="4"/>
        <v>11500</v>
      </c>
    </row>
    <row r="55" spans="2:7" s="6" customFormat="1" ht="18" customHeight="1" x14ac:dyDescent="0.2">
      <c r="B55" s="20"/>
      <c r="C55" s="145"/>
      <c r="D55" s="13" t="s">
        <v>45</v>
      </c>
      <c r="E55" s="14">
        <f>E49*2</f>
        <v>8000</v>
      </c>
      <c r="F55" s="14">
        <f t="shared" si="4"/>
        <v>10000</v>
      </c>
      <c r="G55" s="21">
        <f t="shared" si="4"/>
        <v>9200</v>
      </c>
    </row>
    <row r="56" spans="2:7" ht="15.75" thickBot="1" x14ac:dyDescent="0.25">
      <c r="B56" s="20"/>
      <c r="C56" s="146"/>
      <c r="D56" s="17" t="s">
        <v>32</v>
      </c>
      <c r="E56" s="8">
        <f>E50*2</f>
        <v>6000</v>
      </c>
      <c r="F56" s="8">
        <f t="shared" si="4"/>
        <v>7500</v>
      </c>
      <c r="G56" s="22">
        <f t="shared" si="4"/>
        <v>6899.9999999999991</v>
      </c>
    </row>
    <row r="57" spans="2:7" s="6" customFormat="1" ht="18" customHeight="1" thickBot="1" x14ac:dyDescent="0.25">
      <c r="B57" s="138" t="s">
        <v>39</v>
      </c>
      <c r="C57" s="139"/>
      <c r="D57" s="139"/>
      <c r="E57" s="139"/>
      <c r="F57" s="139"/>
      <c r="G57" s="140"/>
    </row>
    <row r="58" spans="2:7" s="6" customFormat="1" ht="18" customHeight="1" x14ac:dyDescent="0.2">
      <c r="B58" s="20"/>
      <c r="C58" s="144" t="s">
        <v>108</v>
      </c>
      <c r="D58" s="9" t="s">
        <v>30</v>
      </c>
      <c r="E58" s="10"/>
      <c r="F58" s="11"/>
      <c r="G58" s="12"/>
    </row>
    <row r="59" spans="2:7" s="6" customFormat="1" ht="18" customHeight="1" x14ac:dyDescent="0.2">
      <c r="B59" s="20"/>
      <c r="C59" s="145"/>
      <c r="D59" s="56" t="s">
        <v>110</v>
      </c>
      <c r="E59" s="14">
        <f>E47*3</f>
        <v>18000</v>
      </c>
      <c r="F59" s="14">
        <f t="shared" ref="F59:G61" si="5">F47*3</f>
        <v>22500</v>
      </c>
      <c r="G59" s="21">
        <f t="shared" si="5"/>
        <v>20699.999999999996</v>
      </c>
    </row>
    <row r="60" spans="2:7" s="6" customFormat="1" ht="18" customHeight="1" x14ac:dyDescent="0.2">
      <c r="B60" s="20"/>
      <c r="C60" s="145"/>
      <c r="D60" s="13" t="s">
        <v>46</v>
      </c>
      <c r="E60" s="14">
        <f>E48*3</f>
        <v>15000</v>
      </c>
      <c r="F60" s="14">
        <f t="shared" si="5"/>
        <v>18750</v>
      </c>
      <c r="G60" s="21">
        <f t="shared" si="5"/>
        <v>17250</v>
      </c>
    </row>
    <row r="61" spans="2:7" s="6" customFormat="1" ht="18" customHeight="1" x14ac:dyDescent="0.2">
      <c r="B61" s="20"/>
      <c r="C61" s="145"/>
      <c r="D61" s="13" t="s">
        <v>45</v>
      </c>
      <c r="E61" s="14">
        <f>E49*3</f>
        <v>12000</v>
      </c>
      <c r="F61" s="14">
        <f t="shared" si="5"/>
        <v>15000</v>
      </c>
      <c r="G61" s="21">
        <f t="shared" si="5"/>
        <v>13800</v>
      </c>
    </row>
    <row r="62" spans="2:7" s="6" customFormat="1" ht="18" customHeight="1" thickBot="1" x14ac:dyDescent="0.25">
      <c r="B62" s="20"/>
      <c r="C62" s="146"/>
      <c r="D62" s="17" t="s">
        <v>32</v>
      </c>
      <c r="E62" s="8">
        <f>E56*3</f>
        <v>18000</v>
      </c>
      <c r="F62" s="8">
        <f t="shared" ref="F62:G62" si="6">F56*3</f>
        <v>22500</v>
      </c>
      <c r="G62" s="22">
        <f t="shared" si="6"/>
        <v>20699.999999999996</v>
      </c>
    </row>
    <row r="63" spans="2:7" ht="42.75" customHeight="1" thickBot="1" x14ac:dyDescent="0.25">
      <c r="B63" s="160" t="s">
        <v>44</v>
      </c>
      <c r="C63" s="161"/>
      <c r="D63" s="161"/>
      <c r="E63" s="161"/>
      <c r="F63" s="161"/>
      <c r="G63" s="162"/>
    </row>
    <row r="64" spans="2:7" s="6" customFormat="1" ht="18" customHeight="1" thickBot="1" x14ac:dyDescent="0.25">
      <c r="B64" s="20" t="s">
        <v>28</v>
      </c>
      <c r="C64" s="37" t="s">
        <v>22</v>
      </c>
      <c r="D64" s="36">
        <v>1</v>
      </c>
      <c r="E64" s="14">
        <v>550000</v>
      </c>
      <c r="F64" s="15">
        <f>E64*0.8</f>
        <v>440000</v>
      </c>
      <c r="G64" s="16">
        <f>E64*0.85</f>
        <v>467500</v>
      </c>
    </row>
    <row r="65" spans="2:7" ht="42.75" customHeight="1" thickBot="1" x14ac:dyDescent="0.25">
      <c r="B65" s="160" t="s">
        <v>49</v>
      </c>
      <c r="C65" s="161"/>
      <c r="D65" s="161"/>
      <c r="E65" s="161"/>
      <c r="F65" s="161"/>
      <c r="G65" s="162"/>
    </row>
    <row r="66" spans="2:7" ht="15.75" thickBot="1" x14ac:dyDescent="0.25">
      <c r="B66" s="51" t="s">
        <v>27</v>
      </c>
      <c r="C66" s="38" t="s">
        <v>23</v>
      </c>
      <c r="D66" s="52">
        <v>1</v>
      </c>
      <c r="E66" s="53">
        <v>19000</v>
      </c>
      <c r="F66" s="54">
        <f>E66*0.8</f>
        <v>15200</v>
      </c>
      <c r="G66" s="55">
        <f>E66*0.85</f>
        <v>16150</v>
      </c>
    </row>
    <row r="67" spans="2:7" s="6" customFormat="1" ht="18" customHeight="1" thickBot="1" x14ac:dyDescent="0.25">
      <c r="B67" s="106" t="s">
        <v>25</v>
      </c>
      <c r="C67" s="107"/>
      <c r="D67" s="107"/>
      <c r="E67" s="107"/>
      <c r="F67" s="107"/>
      <c r="G67" s="163"/>
    </row>
    <row r="68" spans="2:7" s="6" customFormat="1" ht="18" customHeight="1" x14ac:dyDescent="0.2">
      <c r="B68" s="33"/>
      <c r="C68" s="34"/>
      <c r="D68" s="34"/>
      <c r="E68" s="34"/>
      <c r="F68" s="34"/>
      <c r="G68" s="35"/>
    </row>
    <row r="69" spans="2:7" x14ac:dyDescent="0.2">
      <c r="B69" s="39"/>
      <c r="C69" s="41" t="s">
        <v>50</v>
      </c>
      <c r="D69" s="40"/>
      <c r="E69" s="4"/>
      <c r="F69" s="2"/>
      <c r="G69" s="24"/>
    </row>
    <row r="70" spans="2:7" x14ac:dyDescent="0.2">
      <c r="B70" s="39"/>
      <c r="C70" s="41" t="s">
        <v>51</v>
      </c>
      <c r="D70" s="40"/>
      <c r="E70" s="4"/>
      <c r="F70" s="2"/>
      <c r="G70" s="24"/>
    </row>
    <row r="71" spans="2:7" x14ac:dyDescent="0.2">
      <c r="B71" s="39"/>
      <c r="C71" s="41" t="s">
        <v>52</v>
      </c>
      <c r="D71" s="40"/>
      <c r="E71" s="4"/>
      <c r="F71" s="2"/>
      <c r="G71" s="24"/>
    </row>
    <row r="72" spans="2:7" x14ac:dyDescent="0.2">
      <c r="B72" s="39"/>
      <c r="C72" s="41" t="s">
        <v>64</v>
      </c>
      <c r="D72" s="40"/>
      <c r="E72" s="4"/>
      <c r="F72" s="2"/>
      <c r="G72" s="24"/>
    </row>
    <row r="73" spans="2:7" x14ac:dyDescent="0.2">
      <c r="B73" s="39"/>
      <c r="C73" s="41" t="s">
        <v>53</v>
      </c>
      <c r="D73" s="40"/>
      <c r="E73" s="4"/>
      <c r="F73" s="2"/>
      <c r="G73" s="24"/>
    </row>
    <row r="74" spans="2:7" x14ac:dyDescent="0.2">
      <c r="B74" s="39"/>
      <c r="C74" s="41" t="s">
        <v>11</v>
      </c>
      <c r="D74" s="40"/>
      <c r="E74" s="4"/>
      <c r="F74" s="2"/>
      <c r="G74" s="24"/>
    </row>
    <row r="75" spans="2:7" ht="15" customHeight="1" x14ac:dyDescent="0.2">
      <c r="B75" s="39"/>
      <c r="C75" s="41" t="s">
        <v>13</v>
      </c>
      <c r="D75" s="40"/>
      <c r="E75" s="4"/>
      <c r="F75" s="2"/>
      <c r="G75" s="24"/>
    </row>
    <row r="76" spans="2:7" x14ac:dyDescent="0.2">
      <c r="B76" s="39"/>
      <c r="C76" s="41" t="s">
        <v>54</v>
      </c>
      <c r="D76" s="40"/>
      <c r="E76" s="4"/>
      <c r="F76" s="2"/>
      <c r="G76" s="24"/>
    </row>
    <row r="77" spans="2:7" x14ac:dyDescent="0.2">
      <c r="B77" s="39"/>
      <c r="C77" s="41" t="s">
        <v>55</v>
      </c>
      <c r="D77" s="40"/>
      <c r="E77" s="4"/>
      <c r="F77" s="2"/>
      <c r="G77" s="24"/>
    </row>
    <row r="78" spans="2:7" x14ac:dyDescent="0.2">
      <c r="B78" s="39"/>
      <c r="C78" s="41" t="s">
        <v>56</v>
      </c>
      <c r="D78" s="40"/>
      <c r="E78" s="4"/>
      <c r="F78" s="2"/>
      <c r="G78" s="24"/>
    </row>
    <row r="79" spans="2:7" x14ac:dyDescent="0.2">
      <c r="B79" s="39"/>
      <c r="C79" s="41" t="s">
        <v>57</v>
      </c>
      <c r="D79" s="40"/>
      <c r="E79" s="4"/>
      <c r="F79" s="2"/>
      <c r="G79" s="24"/>
    </row>
    <row r="80" spans="2:7" x14ac:dyDescent="0.2">
      <c r="B80" s="39"/>
      <c r="C80" s="41" t="s">
        <v>58</v>
      </c>
      <c r="D80" s="40"/>
      <c r="E80" s="4"/>
      <c r="F80" s="2"/>
      <c r="G80" s="24"/>
    </row>
    <row r="81" spans="2:7" x14ac:dyDescent="0.2">
      <c r="B81" s="39"/>
      <c r="C81" s="41" t="s">
        <v>59</v>
      </c>
      <c r="D81" s="40"/>
      <c r="E81" s="4"/>
      <c r="F81" s="2"/>
      <c r="G81" s="24"/>
    </row>
    <row r="82" spans="2:7" x14ac:dyDescent="0.2">
      <c r="B82" s="39"/>
      <c r="C82" s="41" t="s">
        <v>60</v>
      </c>
      <c r="D82" s="40"/>
      <c r="E82" s="4"/>
      <c r="F82" s="2"/>
      <c r="G82" s="24"/>
    </row>
    <row r="83" spans="2:7" x14ac:dyDescent="0.2">
      <c r="B83" s="39"/>
      <c r="C83" s="41" t="s">
        <v>61</v>
      </c>
      <c r="D83" s="40"/>
      <c r="E83" s="4"/>
      <c r="F83" s="2"/>
      <c r="G83" s="24"/>
    </row>
    <row r="84" spans="2:7" x14ac:dyDescent="0.2">
      <c r="B84" s="39"/>
      <c r="C84" s="41" t="s">
        <v>62</v>
      </c>
      <c r="D84" s="40"/>
      <c r="E84" s="4"/>
      <c r="F84" s="2"/>
      <c r="G84" s="24"/>
    </row>
    <row r="85" spans="2:7" x14ac:dyDescent="0.2">
      <c r="B85" s="39"/>
      <c r="C85" s="41" t="s">
        <v>63</v>
      </c>
      <c r="D85" s="40"/>
      <c r="E85" s="4"/>
      <c r="F85" s="2"/>
      <c r="G85" s="24"/>
    </row>
    <row r="86" spans="2:7" x14ac:dyDescent="0.2">
      <c r="B86" s="39"/>
      <c r="C86" s="41" t="s">
        <v>65</v>
      </c>
      <c r="D86" s="40"/>
      <c r="E86" s="4"/>
      <c r="F86" s="2"/>
      <c r="G86" s="24"/>
    </row>
    <row r="87" spans="2:7" x14ac:dyDescent="0.2">
      <c r="B87" s="39"/>
      <c r="C87" s="41" t="s">
        <v>66</v>
      </c>
      <c r="D87" s="40"/>
      <c r="E87" s="4"/>
      <c r="F87" s="2"/>
      <c r="G87" s="24"/>
    </row>
    <row r="88" spans="2:7" x14ac:dyDescent="0.2">
      <c r="B88" s="39"/>
      <c r="C88" s="41" t="s">
        <v>94</v>
      </c>
      <c r="D88" s="40"/>
      <c r="E88" s="4"/>
      <c r="F88" s="2"/>
      <c r="G88" s="24"/>
    </row>
    <row r="89" spans="2:7" x14ac:dyDescent="0.2">
      <c r="B89" s="39"/>
      <c r="C89" s="41" t="s">
        <v>95</v>
      </c>
      <c r="D89" s="40"/>
      <c r="E89" s="4"/>
      <c r="F89" s="2"/>
      <c r="G89" s="24"/>
    </row>
    <row r="90" spans="2:7" x14ac:dyDescent="0.2">
      <c r="B90" s="39"/>
      <c r="C90" s="41" t="s">
        <v>67</v>
      </c>
      <c r="D90" s="40"/>
      <c r="E90" s="4"/>
      <c r="F90" s="2"/>
      <c r="G90" s="24"/>
    </row>
    <row r="91" spans="2:7" x14ac:dyDescent="0.2">
      <c r="B91" s="39"/>
      <c r="C91" s="41" t="s">
        <v>68</v>
      </c>
      <c r="D91" s="40"/>
      <c r="E91" s="4"/>
      <c r="F91" s="2"/>
      <c r="G91" s="24"/>
    </row>
    <row r="92" spans="2:7" x14ac:dyDescent="0.2">
      <c r="B92" s="39"/>
      <c r="C92" s="41" t="s">
        <v>69</v>
      </c>
      <c r="D92" s="40"/>
      <c r="E92" s="4"/>
      <c r="F92" s="2"/>
      <c r="G92" s="24"/>
    </row>
    <row r="93" spans="2:7" x14ac:dyDescent="0.2">
      <c r="B93" s="39"/>
      <c r="C93" s="41" t="s">
        <v>70</v>
      </c>
      <c r="D93" s="40"/>
      <c r="E93" s="4"/>
      <c r="F93" s="2"/>
      <c r="G93" s="24"/>
    </row>
    <row r="94" spans="2:7" x14ac:dyDescent="0.2">
      <c r="B94" s="39"/>
      <c r="C94" s="41" t="s">
        <v>71</v>
      </c>
      <c r="D94" s="40"/>
      <c r="E94" s="4"/>
      <c r="F94" s="2"/>
      <c r="G94" s="24"/>
    </row>
    <row r="95" spans="2:7" x14ac:dyDescent="0.2">
      <c r="B95" s="39"/>
      <c r="C95" s="41" t="s">
        <v>72</v>
      </c>
      <c r="D95" s="40"/>
      <c r="E95" s="4"/>
      <c r="F95" s="2"/>
      <c r="G95" s="24"/>
    </row>
    <row r="96" spans="2:7" x14ac:dyDescent="0.2">
      <c r="B96" s="39"/>
      <c r="C96" s="41" t="s">
        <v>73</v>
      </c>
      <c r="D96" s="40"/>
      <c r="E96" s="4"/>
      <c r="F96" s="2"/>
      <c r="G96" s="24"/>
    </row>
    <row r="97" spans="2:7" x14ac:dyDescent="0.2">
      <c r="B97" s="39"/>
      <c r="C97" s="41" t="s">
        <v>74</v>
      </c>
      <c r="D97" s="40"/>
      <c r="E97" s="4"/>
      <c r="F97" s="2"/>
      <c r="G97" s="24"/>
    </row>
    <row r="98" spans="2:7" x14ac:dyDescent="0.2">
      <c r="B98" s="39"/>
      <c r="C98" s="41" t="s">
        <v>75</v>
      </c>
      <c r="D98" s="40"/>
      <c r="E98" s="4"/>
      <c r="F98" s="2"/>
      <c r="G98" s="24"/>
    </row>
    <row r="99" spans="2:7" x14ac:dyDescent="0.2">
      <c r="B99" s="39"/>
      <c r="C99" s="41" t="s">
        <v>76</v>
      </c>
      <c r="D99" s="40"/>
      <c r="E99" s="4"/>
      <c r="F99" s="2"/>
      <c r="G99" s="24"/>
    </row>
    <row r="100" spans="2:7" x14ac:dyDescent="0.2">
      <c r="B100" s="39"/>
      <c r="C100" s="41" t="s">
        <v>5</v>
      </c>
      <c r="D100" s="40"/>
      <c r="E100" s="4"/>
      <c r="F100" s="2"/>
      <c r="G100" s="24"/>
    </row>
    <row r="101" spans="2:7" x14ac:dyDescent="0.2">
      <c r="B101" s="39"/>
      <c r="C101" s="41" t="s">
        <v>12</v>
      </c>
      <c r="D101" s="40"/>
      <c r="E101" s="4"/>
      <c r="F101" s="2"/>
      <c r="G101" s="24"/>
    </row>
    <row r="102" spans="2:7" x14ac:dyDescent="0.2">
      <c r="B102" s="39"/>
      <c r="C102" s="41" t="s">
        <v>77</v>
      </c>
      <c r="D102" s="40"/>
      <c r="E102" s="4"/>
      <c r="F102" s="2"/>
      <c r="G102" s="24"/>
    </row>
    <row r="103" spans="2:7" x14ac:dyDescent="0.2">
      <c r="B103" s="39"/>
      <c r="C103" s="41" t="s">
        <v>6</v>
      </c>
      <c r="D103" s="40"/>
      <c r="E103" s="4"/>
      <c r="F103" s="2"/>
      <c r="G103" s="24"/>
    </row>
    <row r="104" spans="2:7" x14ac:dyDescent="0.2">
      <c r="B104" s="39"/>
      <c r="C104" s="41" t="s">
        <v>78</v>
      </c>
      <c r="D104" s="40"/>
      <c r="E104" s="4"/>
      <c r="F104" s="2"/>
      <c r="G104" s="24"/>
    </row>
    <row r="105" spans="2:7" x14ac:dyDescent="0.2">
      <c r="B105" s="39"/>
      <c r="C105" s="41" t="s">
        <v>79</v>
      </c>
      <c r="D105" s="40"/>
      <c r="E105" s="4"/>
      <c r="F105" s="2"/>
      <c r="G105" s="24"/>
    </row>
    <row r="106" spans="2:7" x14ac:dyDescent="0.2">
      <c r="B106" s="39"/>
      <c r="C106" s="41" t="s">
        <v>80</v>
      </c>
      <c r="D106" s="40"/>
      <c r="E106" s="4"/>
      <c r="F106" s="2"/>
      <c r="G106" s="24"/>
    </row>
    <row r="107" spans="2:7" x14ac:dyDescent="0.2">
      <c r="B107" s="39"/>
      <c r="C107" s="41" t="s">
        <v>81</v>
      </c>
      <c r="D107" s="40"/>
      <c r="E107" s="4"/>
      <c r="F107" s="2"/>
      <c r="G107" s="24"/>
    </row>
    <row r="108" spans="2:7" x14ac:dyDescent="0.2">
      <c r="B108" s="39"/>
      <c r="C108" s="41" t="s">
        <v>82</v>
      </c>
      <c r="D108" s="40"/>
      <c r="E108" s="4"/>
      <c r="F108" s="2"/>
      <c r="G108" s="24"/>
    </row>
    <row r="109" spans="2:7" x14ac:dyDescent="0.2">
      <c r="B109" s="39"/>
      <c r="C109" s="41" t="s">
        <v>83</v>
      </c>
      <c r="D109" s="40"/>
      <c r="E109" s="4"/>
      <c r="F109" s="2"/>
      <c r="G109" s="24"/>
    </row>
    <row r="110" spans="2:7" x14ac:dyDescent="0.2">
      <c r="B110" s="39"/>
      <c r="C110" s="41" t="s">
        <v>84</v>
      </c>
      <c r="D110" s="40"/>
      <c r="E110" s="4"/>
      <c r="F110" s="2"/>
      <c r="G110" s="24"/>
    </row>
    <row r="111" spans="2:7" x14ac:dyDescent="0.2">
      <c r="B111" s="39"/>
      <c r="C111" s="41" t="s">
        <v>85</v>
      </c>
      <c r="D111" s="40"/>
      <c r="E111" s="4"/>
      <c r="F111" s="2"/>
      <c r="G111" s="24"/>
    </row>
    <row r="112" spans="2:7" x14ac:dyDescent="0.2">
      <c r="B112" s="39"/>
      <c r="C112" s="41" t="s">
        <v>86</v>
      </c>
      <c r="D112" s="40"/>
      <c r="E112" s="4"/>
      <c r="F112" s="2"/>
      <c r="G112" s="24"/>
    </row>
    <row r="113" spans="2:7" x14ac:dyDescent="0.2">
      <c r="B113" s="39"/>
      <c r="C113" s="41" t="s">
        <v>7</v>
      </c>
      <c r="D113" s="40"/>
      <c r="E113" s="4"/>
      <c r="F113" s="2"/>
      <c r="G113" s="24"/>
    </row>
    <row r="114" spans="2:7" x14ac:dyDescent="0.2">
      <c r="B114" s="39"/>
      <c r="C114" s="41" t="s">
        <v>87</v>
      </c>
      <c r="D114" s="40"/>
      <c r="E114" s="4"/>
      <c r="F114" s="2"/>
      <c r="G114" s="24"/>
    </row>
    <row r="115" spans="2:7" x14ac:dyDescent="0.2">
      <c r="B115" s="39"/>
      <c r="C115" s="41" t="s">
        <v>8</v>
      </c>
      <c r="D115" s="40"/>
      <c r="E115" s="4"/>
      <c r="F115" s="2"/>
      <c r="G115" s="24"/>
    </row>
    <row r="116" spans="2:7" x14ac:dyDescent="0.2">
      <c r="B116" s="39"/>
      <c r="C116" s="41" t="s">
        <v>9</v>
      </c>
      <c r="D116" s="40"/>
      <c r="E116" s="4"/>
      <c r="F116" s="2"/>
      <c r="G116" s="24"/>
    </row>
    <row r="117" spans="2:7" x14ac:dyDescent="0.2">
      <c r="B117" s="39"/>
      <c r="C117" s="41" t="s">
        <v>88</v>
      </c>
      <c r="D117" s="40"/>
      <c r="E117" s="4"/>
      <c r="F117" s="2"/>
      <c r="G117" s="24"/>
    </row>
    <row r="118" spans="2:7" x14ac:dyDescent="0.2">
      <c r="B118" s="39"/>
      <c r="C118" s="41" t="s">
        <v>89</v>
      </c>
      <c r="D118" s="40"/>
      <c r="E118" s="4"/>
      <c r="F118" s="2"/>
      <c r="G118" s="24"/>
    </row>
    <row r="119" spans="2:7" x14ac:dyDescent="0.2">
      <c r="B119" s="39"/>
      <c r="C119" s="41" t="s">
        <v>90</v>
      </c>
      <c r="D119" s="40"/>
      <c r="E119" s="4"/>
      <c r="F119" s="2"/>
      <c r="G119" s="24"/>
    </row>
    <row r="120" spans="2:7" x14ac:dyDescent="0.2">
      <c r="B120" s="39"/>
      <c r="C120" s="41" t="s">
        <v>91</v>
      </c>
      <c r="D120" s="40"/>
      <c r="E120" s="4"/>
      <c r="F120" s="2"/>
      <c r="G120" s="24"/>
    </row>
    <row r="121" spans="2:7" x14ac:dyDescent="0.2">
      <c r="B121" s="39"/>
      <c r="C121" s="41" t="s">
        <v>92</v>
      </c>
      <c r="D121" s="40"/>
      <c r="E121" s="4"/>
      <c r="F121" s="2"/>
      <c r="G121" s="24"/>
    </row>
    <row r="122" spans="2:7" ht="13.5" thickBot="1" x14ac:dyDescent="0.25">
      <c r="B122" s="39"/>
      <c r="C122" s="42" t="s">
        <v>93</v>
      </c>
      <c r="D122" s="40"/>
      <c r="E122" s="4"/>
      <c r="F122" s="2"/>
      <c r="G122" s="24"/>
    </row>
    <row r="123" spans="2:7" s="6" customFormat="1" ht="18" customHeight="1" x14ac:dyDescent="0.2">
      <c r="B123" s="150" t="s">
        <v>26</v>
      </c>
      <c r="C123" s="151"/>
      <c r="D123" s="152"/>
      <c r="E123" s="152"/>
      <c r="F123" s="152"/>
      <c r="G123" s="153"/>
    </row>
    <row r="124" spans="2:7" x14ac:dyDescent="0.2">
      <c r="B124" s="23"/>
      <c r="C124" s="5" t="s">
        <v>15</v>
      </c>
      <c r="D124" s="1"/>
      <c r="E124" s="4"/>
      <c r="F124" s="2"/>
      <c r="G124" s="24"/>
    </row>
    <row r="125" spans="2:7" x14ac:dyDescent="0.2">
      <c r="B125" s="23"/>
      <c r="C125" s="5" t="s">
        <v>16</v>
      </c>
      <c r="D125" s="1"/>
      <c r="E125" s="4"/>
      <c r="F125" s="2"/>
      <c r="G125" s="24"/>
    </row>
    <row r="126" spans="2:7" x14ac:dyDescent="0.2">
      <c r="B126" s="23"/>
      <c r="C126" s="5" t="s">
        <v>17</v>
      </c>
      <c r="D126" s="1"/>
      <c r="E126" s="4"/>
      <c r="F126" s="2"/>
      <c r="G126" s="24"/>
    </row>
    <row r="127" spans="2:7" x14ac:dyDescent="0.2">
      <c r="B127" s="23"/>
      <c r="C127" s="5" t="s">
        <v>19</v>
      </c>
      <c r="D127" s="1"/>
      <c r="E127" s="4"/>
      <c r="F127" s="2"/>
      <c r="G127" s="24"/>
    </row>
    <row r="128" spans="2:7" x14ac:dyDescent="0.2">
      <c r="B128" s="23"/>
      <c r="C128" s="5" t="s">
        <v>18</v>
      </c>
      <c r="D128" s="1"/>
      <c r="E128" s="4"/>
      <c r="F128" s="2"/>
      <c r="G128" s="24"/>
    </row>
    <row r="129" spans="2:7" ht="13.5" thickBot="1" x14ac:dyDescent="0.25">
      <c r="B129" s="25"/>
      <c r="C129" s="26" t="s">
        <v>20</v>
      </c>
      <c r="D129" s="27"/>
      <c r="E129" s="28"/>
      <c r="F129" s="29"/>
      <c r="G129" s="30"/>
    </row>
  </sheetData>
  <mergeCells count="30">
    <mergeCell ref="B123:G123"/>
    <mergeCell ref="C39:C43"/>
    <mergeCell ref="B44:G44"/>
    <mergeCell ref="B45:G45"/>
    <mergeCell ref="C46:C50"/>
    <mergeCell ref="B51:G51"/>
    <mergeCell ref="C52:C56"/>
    <mergeCell ref="B57:G57"/>
    <mergeCell ref="C58:C62"/>
    <mergeCell ref="B63:G63"/>
    <mergeCell ref="B65:G65"/>
    <mergeCell ref="B67:G67"/>
    <mergeCell ref="B38:G38"/>
    <mergeCell ref="B7:G7"/>
    <mergeCell ref="C8:C12"/>
    <mergeCell ref="B13:G13"/>
    <mergeCell ref="C14:C18"/>
    <mergeCell ref="B19:G19"/>
    <mergeCell ref="C20:C24"/>
    <mergeCell ref="B25:G25"/>
    <mergeCell ref="B26:G26"/>
    <mergeCell ref="C27:C31"/>
    <mergeCell ref="B32:G32"/>
    <mergeCell ref="C33:C37"/>
    <mergeCell ref="B6:G6"/>
    <mergeCell ref="B1:G1"/>
    <mergeCell ref="B2:B3"/>
    <mergeCell ref="C2:G2"/>
    <mergeCell ref="C3:G3"/>
    <mergeCell ref="B5:G5"/>
  </mergeCells>
  <dataValidations count="2"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C8 C14 C20 C46 C52 C58 C27 C33 C39">
      <formula1>0</formula1>
      <formula2>1500</formula2>
    </dataValidation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B14:B18 B20:B24 B8:B12 B46:B50 B39:B43 B27:B31 B33:B37 B52:B56 B58:B62 B64 B66">
      <formula1>0</formula1>
      <formula2>100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E4" sqref="E1:E1048576"/>
    </sheetView>
  </sheetViews>
  <sheetFormatPr defaultColWidth="9.140625" defaultRowHeight="12.75" x14ac:dyDescent="0.2"/>
  <cols>
    <col min="1" max="1" width="20.85546875" style="3" customWidth="1"/>
    <col min="2" max="2" width="123.7109375" style="3" customWidth="1"/>
    <col min="3" max="3" width="14.140625" style="3" customWidth="1"/>
    <col min="4" max="4" width="16.85546875" style="3" customWidth="1"/>
    <col min="5" max="16384" width="9.140625" style="3"/>
  </cols>
  <sheetData>
    <row r="1" spans="1:7" ht="30.6" customHeight="1" x14ac:dyDescent="0.2">
      <c r="A1" s="114"/>
      <c r="B1" s="115"/>
      <c r="C1" s="115"/>
      <c r="D1" s="115"/>
    </row>
    <row r="2" spans="1:7" ht="27.6" customHeight="1" x14ac:dyDescent="0.2">
      <c r="A2" s="127" t="s">
        <v>0</v>
      </c>
      <c r="B2" s="117" t="s">
        <v>141</v>
      </c>
      <c r="C2" s="117"/>
      <c r="D2" s="118"/>
    </row>
    <row r="3" spans="1:7" ht="27.6" customHeight="1" x14ac:dyDescent="0.2">
      <c r="A3" s="128"/>
      <c r="B3" s="132" t="s">
        <v>21</v>
      </c>
      <c r="C3" s="133"/>
      <c r="D3" s="133"/>
    </row>
    <row r="4" spans="1:7" ht="45" x14ac:dyDescent="0.2">
      <c r="A4" s="31" t="s">
        <v>2</v>
      </c>
      <c r="B4" s="7" t="s">
        <v>3</v>
      </c>
      <c r="C4" s="7" t="s">
        <v>151</v>
      </c>
      <c r="D4" s="7" t="s">
        <v>143</v>
      </c>
    </row>
    <row r="5" spans="1:7" ht="24" thickBot="1" x14ac:dyDescent="0.25">
      <c r="A5" s="135" t="s">
        <v>101</v>
      </c>
      <c r="B5" s="136"/>
      <c r="C5" s="136"/>
      <c r="D5" s="136"/>
    </row>
    <row r="6" spans="1:7" ht="23.45" customHeight="1" x14ac:dyDescent="0.2">
      <c r="A6" s="165" t="s">
        <v>205</v>
      </c>
      <c r="B6" s="166"/>
      <c r="C6" s="166"/>
      <c r="D6" s="166"/>
      <c r="F6" s="18"/>
      <c r="G6" s="18"/>
    </row>
    <row r="7" spans="1:7" s="6" customFormat="1" ht="18" customHeight="1" x14ac:dyDescent="0.2">
      <c r="A7" s="164" t="s">
        <v>102</v>
      </c>
      <c r="B7" s="164"/>
      <c r="C7" s="164"/>
      <c r="D7" s="164"/>
    </row>
    <row r="8" spans="1:7" s="6" customFormat="1" ht="16.899999999999999" customHeight="1" x14ac:dyDescent="0.2">
      <c r="A8" s="79" t="s">
        <v>159</v>
      </c>
      <c r="B8" s="75" t="s">
        <v>142</v>
      </c>
      <c r="C8" s="94">
        <v>1</v>
      </c>
      <c r="D8" s="14">
        <v>49000</v>
      </c>
    </row>
    <row r="9" spans="1:7" ht="16.899999999999999" customHeight="1" x14ac:dyDescent="0.2">
      <c r="A9" s="167" t="s">
        <v>146</v>
      </c>
      <c r="B9" s="167"/>
      <c r="C9" s="167"/>
      <c r="D9" s="167"/>
    </row>
    <row r="10" spans="1:7" s="6" customFormat="1" ht="18" customHeight="1" x14ac:dyDescent="0.2">
      <c r="A10" s="164" t="s">
        <v>103</v>
      </c>
      <c r="B10" s="164"/>
      <c r="C10" s="164"/>
      <c r="D10" s="164"/>
    </row>
    <row r="11" spans="1:7" s="6" customFormat="1" ht="30.75" customHeight="1" x14ac:dyDescent="0.2">
      <c r="A11" s="78" t="s">
        <v>158</v>
      </c>
      <c r="B11" s="74" t="s">
        <v>170</v>
      </c>
      <c r="C11" s="94">
        <v>1</v>
      </c>
      <c r="D11" s="66">
        <v>10000</v>
      </c>
    </row>
    <row r="12" spans="1:7" ht="21" customHeight="1" x14ac:dyDescent="0.2">
      <c r="A12" s="109" t="s">
        <v>147</v>
      </c>
      <c r="B12" s="109"/>
      <c r="C12" s="109"/>
      <c r="D12" s="109"/>
    </row>
    <row r="13" spans="1:7" s="6" customFormat="1" ht="18" customHeight="1" x14ac:dyDescent="0.2">
      <c r="A13" s="108" t="s">
        <v>104</v>
      </c>
      <c r="B13" s="108"/>
      <c r="C13" s="108"/>
      <c r="D13" s="108"/>
    </row>
    <row r="14" spans="1:7" s="6" customFormat="1" ht="30.75" customHeight="1" x14ac:dyDescent="0.2">
      <c r="A14" s="79" t="s">
        <v>160</v>
      </c>
      <c r="B14" s="74" t="s">
        <v>169</v>
      </c>
      <c r="C14" s="94">
        <v>1</v>
      </c>
      <c r="D14" s="66">
        <v>10000</v>
      </c>
    </row>
    <row r="15" spans="1:7" s="6" customFormat="1" ht="18" customHeight="1" x14ac:dyDescent="0.2">
      <c r="A15" s="168" t="s">
        <v>152</v>
      </c>
      <c r="B15" s="168"/>
      <c r="C15" s="168"/>
      <c r="D15" s="168"/>
    </row>
    <row r="16" spans="1:7" s="6" customFormat="1" ht="18" customHeight="1" x14ac:dyDescent="0.2">
      <c r="A16" s="108" t="s">
        <v>148</v>
      </c>
      <c r="B16" s="108"/>
      <c r="C16" s="108"/>
      <c r="D16" s="108"/>
    </row>
    <row r="17" spans="1:4" x14ac:dyDescent="0.2">
      <c r="A17" s="71"/>
      <c r="B17" s="72" t="s">
        <v>50</v>
      </c>
      <c r="C17" s="73"/>
      <c r="D17" s="50"/>
    </row>
    <row r="18" spans="1:4" x14ac:dyDescent="0.2">
      <c r="A18" s="39"/>
      <c r="B18" s="41" t="s">
        <v>51</v>
      </c>
      <c r="C18" s="40"/>
      <c r="D18" s="4"/>
    </row>
    <row r="19" spans="1:4" x14ac:dyDescent="0.2">
      <c r="A19" s="39"/>
      <c r="B19" s="41" t="s">
        <v>52</v>
      </c>
      <c r="C19" s="40"/>
      <c r="D19" s="4"/>
    </row>
    <row r="20" spans="1:4" x14ac:dyDescent="0.2">
      <c r="A20" s="39"/>
      <c r="B20" s="41" t="s">
        <v>64</v>
      </c>
      <c r="C20" s="40"/>
      <c r="D20" s="4"/>
    </row>
    <row r="21" spans="1:4" x14ac:dyDescent="0.2">
      <c r="A21" s="39"/>
      <c r="B21" s="41" t="s">
        <v>53</v>
      </c>
      <c r="C21" s="40"/>
      <c r="D21" s="4"/>
    </row>
    <row r="22" spans="1:4" x14ac:dyDescent="0.2">
      <c r="A22" s="39"/>
      <c r="B22" s="41" t="s">
        <v>11</v>
      </c>
      <c r="C22" s="40"/>
      <c r="D22" s="4"/>
    </row>
    <row r="23" spans="1:4" ht="15" customHeight="1" x14ac:dyDescent="0.2">
      <c r="A23" s="39"/>
      <c r="B23" s="41" t="s">
        <v>13</v>
      </c>
      <c r="C23" s="40"/>
      <c r="D23" s="4"/>
    </row>
    <row r="24" spans="1:4" x14ac:dyDescent="0.2">
      <c r="A24" s="39"/>
      <c r="B24" s="41" t="s">
        <v>54</v>
      </c>
      <c r="C24" s="40"/>
      <c r="D24" s="4"/>
    </row>
    <row r="25" spans="1:4" x14ac:dyDescent="0.2">
      <c r="A25" s="39"/>
      <c r="B25" s="41" t="s">
        <v>55</v>
      </c>
      <c r="C25" s="40"/>
      <c r="D25" s="4"/>
    </row>
    <row r="26" spans="1:4" x14ac:dyDescent="0.2">
      <c r="A26" s="39"/>
      <c r="B26" s="41" t="s">
        <v>56</v>
      </c>
      <c r="C26" s="40"/>
      <c r="D26" s="4"/>
    </row>
    <row r="27" spans="1:4" x14ac:dyDescent="0.2">
      <c r="A27" s="39"/>
      <c r="B27" s="41" t="s">
        <v>57</v>
      </c>
      <c r="C27" s="40"/>
      <c r="D27" s="4"/>
    </row>
    <row r="28" spans="1:4" x14ac:dyDescent="0.2">
      <c r="A28" s="39"/>
      <c r="B28" s="41" t="s">
        <v>58</v>
      </c>
      <c r="C28" s="40"/>
      <c r="D28" s="4"/>
    </row>
    <row r="29" spans="1:4" x14ac:dyDescent="0.2">
      <c r="A29" s="39"/>
      <c r="B29" s="41" t="s">
        <v>59</v>
      </c>
      <c r="C29" s="40"/>
      <c r="D29" s="4"/>
    </row>
    <row r="30" spans="1:4" x14ac:dyDescent="0.2">
      <c r="A30" s="39"/>
      <c r="B30" s="41" t="s">
        <v>60</v>
      </c>
      <c r="C30" s="40"/>
      <c r="D30" s="4"/>
    </row>
    <row r="31" spans="1:4" x14ac:dyDescent="0.2">
      <c r="A31" s="39"/>
      <c r="B31" s="41" t="s">
        <v>61</v>
      </c>
      <c r="C31" s="40"/>
      <c r="D31" s="4"/>
    </row>
    <row r="32" spans="1:4" x14ac:dyDescent="0.2">
      <c r="A32" s="39"/>
      <c r="B32" s="41" t="s">
        <v>62</v>
      </c>
      <c r="C32" s="40"/>
      <c r="D32" s="4"/>
    </row>
    <row r="33" spans="1:4" x14ac:dyDescent="0.2">
      <c r="A33" s="39"/>
      <c r="B33" s="41" t="s">
        <v>63</v>
      </c>
      <c r="C33" s="40"/>
      <c r="D33" s="4"/>
    </row>
    <row r="34" spans="1:4" x14ac:dyDescent="0.2">
      <c r="A34" s="39"/>
      <c r="B34" s="41" t="s">
        <v>65</v>
      </c>
      <c r="C34" s="40"/>
      <c r="D34" s="4"/>
    </row>
    <row r="35" spans="1:4" x14ac:dyDescent="0.2">
      <c r="A35" s="39"/>
      <c r="B35" s="41" t="s">
        <v>66</v>
      </c>
      <c r="C35" s="40"/>
      <c r="D35" s="4"/>
    </row>
    <row r="36" spans="1:4" x14ac:dyDescent="0.2">
      <c r="A36" s="39"/>
      <c r="B36" s="41" t="s">
        <v>94</v>
      </c>
      <c r="C36" s="40"/>
      <c r="D36" s="4"/>
    </row>
    <row r="37" spans="1:4" x14ac:dyDescent="0.2">
      <c r="A37" s="39"/>
      <c r="B37" s="41" t="s">
        <v>95</v>
      </c>
      <c r="C37" s="40"/>
      <c r="D37" s="4"/>
    </row>
    <row r="38" spans="1:4" x14ac:dyDescent="0.2">
      <c r="A38" s="39"/>
      <c r="B38" s="41" t="s">
        <v>67</v>
      </c>
      <c r="C38" s="40"/>
      <c r="D38" s="4"/>
    </row>
    <row r="39" spans="1:4" x14ac:dyDescent="0.2">
      <c r="A39" s="39"/>
      <c r="B39" s="41" t="s">
        <v>68</v>
      </c>
      <c r="C39" s="40"/>
      <c r="D39" s="4"/>
    </row>
    <row r="40" spans="1:4" x14ac:dyDescent="0.2">
      <c r="A40" s="39"/>
      <c r="B40" s="41" t="s">
        <v>69</v>
      </c>
      <c r="C40" s="40"/>
      <c r="D40" s="4"/>
    </row>
    <row r="41" spans="1:4" x14ac:dyDescent="0.2">
      <c r="A41" s="39"/>
      <c r="B41" s="41" t="s">
        <v>70</v>
      </c>
      <c r="C41" s="40"/>
      <c r="D41" s="4"/>
    </row>
    <row r="42" spans="1:4" x14ac:dyDescent="0.2">
      <c r="A42" s="39"/>
      <c r="B42" s="41" t="s">
        <v>71</v>
      </c>
      <c r="C42" s="40"/>
      <c r="D42" s="4"/>
    </row>
    <row r="43" spans="1:4" x14ac:dyDescent="0.2">
      <c r="A43" s="39"/>
      <c r="B43" s="41" t="s">
        <v>72</v>
      </c>
      <c r="C43" s="40"/>
      <c r="D43" s="4"/>
    </row>
    <row r="44" spans="1:4" x14ac:dyDescent="0.2">
      <c r="A44" s="39"/>
      <c r="B44" s="41" t="s">
        <v>73</v>
      </c>
      <c r="C44" s="40"/>
      <c r="D44" s="4"/>
    </row>
    <row r="45" spans="1:4" x14ac:dyDescent="0.2">
      <c r="A45" s="39"/>
      <c r="B45" s="41" t="s">
        <v>74</v>
      </c>
      <c r="C45" s="40"/>
      <c r="D45" s="4"/>
    </row>
    <row r="46" spans="1:4" x14ac:dyDescent="0.2">
      <c r="A46" s="39"/>
      <c r="B46" s="41" t="s">
        <v>75</v>
      </c>
      <c r="C46" s="40"/>
      <c r="D46" s="4"/>
    </row>
    <row r="47" spans="1:4" x14ac:dyDescent="0.2">
      <c r="A47" s="39"/>
      <c r="B47" s="41" t="s">
        <v>76</v>
      </c>
      <c r="C47" s="40"/>
      <c r="D47" s="4"/>
    </row>
    <row r="48" spans="1:4" x14ac:dyDescent="0.2">
      <c r="A48" s="39"/>
      <c r="B48" s="41" t="s">
        <v>5</v>
      </c>
      <c r="C48" s="40"/>
      <c r="D48" s="4"/>
    </row>
    <row r="49" spans="1:4" x14ac:dyDescent="0.2">
      <c r="A49" s="39"/>
      <c r="B49" s="41" t="s">
        <v>12</v>
      </c>
      <c r="C49" s="40"/>
      <c r="D49" s="4"/>
    </row>
    <row r="50" spans="1:4" x14ac:dyDescent="0.2">
      <c r="A50" s="39"/>
      <c r="B50" s="41" t="s">
        <v>77</v>
      </c>
      <c r="C50" s="40"/>
      <c r="D50" s="4"/>
    </row>
    <row r="51" spans="1:4" x14ac:dyDescent="0.2">
      <c r="A51" s="39"/>
      <c r="B51" s="41" t="s">
        <v>6</v>
      </c>
      <c r="C51" s="40"/>
      <c r="D51" s="4"/>
    </row>
    <row r="52" spans="1:4" x14ac:dyDescent="0.2">
      <c r="A52" s="39"/>
      <c r="B52" s="41" t="s">
        <v>78</v>
      </c>
      <c r="C52" s="40"/>
      <c r="D52" s="4"/>
    </row>
    <row r="53" spans="1:4" x14ac:dyDescent="0.2">
      <c r="A53" s="39"/>
      <c r="B53" s="41" t="s">
        <v>79</v>
      </c>
      <c r="C53" s="40"/>
      <c r="D53" s="4"/>
    </row>
    <row r="54" spans="1:4" x14ac:dyDescent="0.2">
      <c r="A54" s="39"/>
      <c r="B54" s="41" t="s">
        <v>80</v>
      </c>
      <c r="C54" s="40"/>
      <c r="D54" s="4"/>
    </row>
    <row r="55" spans="1:4" x14ac:dyDescent="0.2">
      <c r="A55" s="39"/>
      <c r="B55" s="41" t="s">
        <v>81</v>
      </c>
      <c r="C55" s="40"/>
      <c r="D55" s="4"/>
    </row>
    <row r="56" spans="1:4" x14ac:dyDescent="0.2">
      <c r="A56" s="39"/>
      <c r="B56" s="41" t="s">
        <v>82</v>
      </c>
      <c r="C56" s="40"/>
      <c r="D56" s="4"/>
    </row>
    <row r="57" spans="1:4" x14ac:dyDescent="0.2">
      <c r="A57" s="39"/>
      <c r="B57" s="41" t="s">
        <v>83</v>
      </c>
      <c r="C57" s="40"/>
      <c r="D57" s="4"/>
    </row>
    <row r="58" spans="1:4" x14ac:dyDescent="0.2">
      <c r="A58" s="39"/>
      <c r="B58" s="41" t="s">
        <v>84</v>
      </c>
      <c r="C58" s="40"/>
      <c r="D58" s="4"/>
    </row>
    <row r="59" spans="1:4" x14ac:dyDescent="0.2">
      <c r="A59" s="39"/>
      <c r="B59" s="41" t="s">
        <v>85</v>
      </c>
      <c r="C59" s="40"/>
      <c r="D59" s="4"/>
    </row>
    <row r="60" spans="1:4" x14ac:dyDescent="0.2">
      <c r="A60" s="39"/>
      <c r="B60" s="41" t="s">
        <v>86</v>
      </c>
      <c r="C60" s="40"/>
      <c r="D60" s="4"/>
    </row>
    <row r="61" spans="1:4" x14ac:dyDescent="0.2">
      <c r="A61" s="39"/>
      <c r="B61" s="41" t="s">
        <v>7</v>
      </c>
      <c r="C61" s="40"/>
      <c r="D61" s="4"/>
    </row>
    <row r="62" spans="1:4" x14ac:dyDescent="0.2">
      <c r="A62" s="39"/>
      <c r="B62" s="41" t="s">
        <v>87</v>
      </c>
      <c r="C62" s="40"/>
      <c r="D62" s="4"/>
    </row>
    <row r="63" spans="1:4" x14ac:dyDescent="0.2">
      <c r="A63" s="39"/>
      <c r="B63" s="41" t="s">
        <v>8</v>
      </c>
      <c r="C63" s="40"/>
      <c r="D63" s="4"/>
    </row>
    <row r="64" spans="1:4" x14ac:dyDescent="0.2">
      <c r="A64" s="39"/>
      <c r="B64" s="41" t="s">
        <v>9</v>
      </c>
      <c r="C64" s="40"/>
      <c r="D64" s="4"/>
    </row>
    <row r="65" spans="1:4" x14ac:dyDescent="0.2">
      <c r="A65" s="39"/>
      <c r="B65" s="41" t="s">
        <v>88</v>
      </c>
      <c r="C65" s="40"/>
      <c r="D65" s="4"/>
    </row>
    <row r="66" spans="1:4" x14ac:dyDescent="0.2">
      <c r="A66" s="39"/>
      <c r="B66" s="41" t="s">
        <v>89</v>
      </c>
      <c r="C66" s="40"/>
      <c r="D66" s="4"/>
    </row>
    <row r="67" spans="1:4" x14ac:dyDescent="0.2">
      <c r="A67" s="39"/>
      <c r="B67" s="41" t="s">
        <v>90</v>
      </c>
      <c r="C67" s="40"/>
      <c r="D67" s="4"/>
    </row>
    <row r="68" spans="1:4" x14ac:dyDescent="0.2">
      <c r="A68" s="39"/>
      <c r="B68" s="41" t="s">
        <v>91</v>
      </c>
      <c r="C68" s="40"/>
      <c r="D68" s="4"/>
    </row>
    <row r="69" spans="1:4" x14ac:dyDescent="0.2">
      <c r="A69" s="39"/>
      <c r="B69" s="41" t="s">
        <v>92</v>
      </c>
      <c r="C69" s="40"/>
      <c r="D69" s="4"/>
    </row>
    <row r="70" spans="1:4" ht="13.5" thickBot="1" x14ac:dyDescent="0.25">
      <c r="A70" s="39"/>
      <c r="B70" s="42" t="s">
        <v>93</v>
      </c>
      <c r="C70" s="40"/>
      <c r="D70" s="4"/>
    </row>
    <row r="71" spans="1:4" s="6" customFormat="1" ht="18" customHeight="1" x14ac:dyDescent="0.2">
      <c r="A71" s="150" t="s">
        <v>149</v>
      </c>
      <c r="B71" s="151"/>
      <c r="C71" s="152"/>
      <c r="D71" s="152"/>
    </row>
    <row r="72" spans="1:4" x14ac:dyDescent="0.2">
      <c r="A72" s="23"/>
      <c r="B72" s="5" t="s">
        <v>15</v>
      </c>
      <c r="C72" s="1"/>
      <c r="D72" s="4"/>
    </row>
    <row r="73" spans="1:4" x14ac:dyDescent="0.2">
      <c r="A73" s="23"/>
      <c r="B73" s="5" t="s">
        <v>16</v>
      </c>
      <c r="C73" s="1"/>
      <c r="D73" s="4"/>
    </row>
    <row r="74" spans="1:4" x14ac:dyDescent="0.2">
      <c r="A74" s="23"/>
      <c r="B74" s="5" t="s">
        <v>17</v>
      </c>
      <c r="C74" s="1"/>
      <c r="D74" s="4"/>
    </row>
    <row r="75" spans="1:4" x14ac:dyDescent="0.2">
      <c r="A75" s="23"/>
      <c r="B75" s="5" t="s">
        <v>19</v>
      </c>
      <c r="C75" s="1"/>
      <c r="D75" s="4"/>
    </row>
    <row r="76" spans="1:4" x14ac:dyDescent="0.2">
      <c r="A76" s="23"/>
      <c r="B76" s="5" t="s">
        <v>18</v>
      </c>
      <c r="C76" s="1"/>
      <c r="D76" s="4"/>
    </row>
    <row r="77" spans="1:4" ht="13.5" thickBot="1" x14ac:dyDescent="0.25">
      <c r="A77" s="25"/>
      <c r="B77" s="26" t="s">
        <v>20</v>
      </c>
      <c r="C77" s="27"/>
      <c r="D77" s="28"/>
    </row>
  </sheetData>
  <mergeCells count="14">
    <mergeCell ref="A71:D71"/>
    <mergeCell ref="A16:D16"/>
    <mergeCell ref="A12:D12"/>
    <mergeCell ref="A6:D6"/>
    <mergeCell ref="A9:D9"/>
    <mergeCell ref="A10:D10"/>
    <mergeCell ref="A13:D13"/>
    <mergeCell ref="A15:D15"/>
    <mergeCell ref="A1:D1"/>
    <mergeCell ref="A5:D5"/>
    <mergeCell ref="A7:D7"/>
    <mergeCell ref="A2:A3"/>
    <mergeCell ref="B2:D2"/>
    <mergeCell ref="B3:D3"/>
  </mergeCells>
  <dataValidations count="2"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B14 B8">
      <formula1>0</formula1>
      <formula2>1500</formula2>
    </dataValidation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A14 A8">
      <formula1>0</formula1>
      <formula2>100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4"/>
  <sheetViews>
    <sheetView topLeftCell="B1" zoomScale="90" zoomScaleNormal="90" workbookViewId="0">
      <selection activeCell="F4" sqref="F1:F1048576"/>
    </sheetView>
  </sheetViews>
  <sheetFormatPr defaultColWidth="9.140625" defaultRowHeight="12.75" x14ac:dyDescent="0.2"/>
  <cols>
    <col min="1" max="1" width="9.140625" style="3"/>
    <col min="2" max="2" width="23.85546875" style="3" customWidth="1"/>
    <col min="3" max="3" width="110.140625" style="3" customWidth="1"/>
    <col min="4" max="5" width="15.85546875" style="3" customWidth="1"/>
    <col min="6" max="16384" width="9.140625" style="3"/>
  </cols>
  <sheetData>
    <row r="1" spans="2:8" ht="30.6" customHeight="1" x14ac:dyDescent="0.2">
      <c r="B1" s="114"/>
      <c r="C1" s="115"/>
      <c r="D1" s="115"/>
      <c r="E1" s="115"/>
    </row>
    <row r="2" spans="2:8" ht="70.150000000000006" customHeight="1" x14ac:dyDescent="0.2">
      <c r="B2" s="116" t="s">
        <v>0</v>
      </c>
      <c r="C2" s="117" t="s">
        <v>141</v>
      </c>
      <c r="D2" s="117"/>
      <c r="E2" s="118"/>
      <c r="G2" s="18"/>
      <c r="H2" s="18"/>
    </row>
    <row r="3" spans="2:8" ht="33.6" customHeight="1" x14ac:dyDescent="0.2">
      <c r="B3" s="116"/>
      <c r="C3" s="119" t="s">
        <v>21</v>
      </c>
      <c r="D3" s="120"/>
      <c r="E3" s="120"/>
    </row>
    <row r="4" spans="2:8" ht="45.75" thickBot="1" x14ac:dyDescent="0.25">
      <c r="B4" s="31" t="s">
        <v>2</v>
      </c>
      <c r="C4" s="7" t="s">
        <v>3</v>
      </c>
      <c r="D4" s="7" t="s">
        <v>29</v>
      </c>
      <c r="E4" s="7" t="s">
        <v>10</v>
      </c>
    </row>
    <row r="5" spans="2:8" ht="25.5" customHeight="1" thickBot="1" x14ac:dyDescent="0.25">
      <c r="B5" s="121" t="s">
        <v>36</v>
      </c>
      <c r="C5" s="122"/>
      <c r="D5" s="122"/>
      <c r="E5" s="122"/>
    </row>
    <row r="6" spans="2:8" ht="24.6" customHeight="1" x14ac:dyDescent="0.2">
      <c r="B6" s="104" t="s">
        <v>116</v>
      </c>
      <c r="C6" s="105"/>
      <c r="D6" s="105"/>
      <c r="E6" s="105"/>
    </row>
    <row r="7" spans="2:8" s="6" customFormat="1" ht="18" customHeight="1" x14ac:dyDescent="0.2">
      <c r="B7" s="108" t="s">
        <v>118</v>
      </c>
      <c r="C7" s="108"/>
      <c r="D7" s="108"/>
      <c r="E7" s="108"/>
    </row>
    <row r="8" spans="2:8" s="6" customFormat="1" ht="18" hidden="1" customHeight="1" x14ac:dyDescent="0.2">
      <c r="B8" s="57"/>
      <c r="C8" s="58"/>
      <c r="D8" s="15" t="s">
        <v>111</v>
      </c>
      <c r="E8" s="14">
        <v>34000</v>
      </c>
    </row>
    <row r="9" spans="2:8" s="6" customFormat="1" ht="18" hidden="1" customHeight="1" x14ac:dyDescent="0.2">
      <c r="B9" s="57"/>
      <c r="C9" s="58"/>
      <c r="D9" s="15" t="s">
        <v>112</v>
      </c>
      <c r="E9" s="14">
        <v>34000</v>
      </c>
    </row>
    <row r="10" spans="2:8" s="6" customFormat="1" ht="18" hidden="1" customHeight="1" x14ac:dyDescent="0.2">
      <c r="B10" s="57"/>
      <c r="C10" s="58"/>
      <c r="D10" s="15" t="s">
        <v>113</v>
      </c>
      <c r="E10" s="14">
        <v>34000</v>
      </c>
    </row>
    <row r="11" spans="2:8" ht="15.75" hidden="1" customHeight="1" thickBot="1" x14ac:dyDescent="0.25">
      <c r="B11" s="57"/>
      <c r="C11" s="58"/>
      <c r="D11" s="15" t="s">
        <v>114</v>
      </c>
      <c r="E11" s="14">
        <v>34000</v>
      </c>
    </row>
    <row r="12" spans="2:8" ht="15" x14ac:dyDescent="0.2">
      <c r="B12" s="83" t="s">
        <v>181</v>
      </c>
      <c r="C12" s="76" t="s">
        <v>117</v>
      </c>
      <c r="D12" s="15">
        <v>1</v>
      </c>
      <c r="E12" s="14">
        <v>20000</v>
      </c>
    </row>
    <row r="13" spans="2:8" s="6" customFormat="1" ht="18" hidden="1" customHeight="1" thickBot="1" x14ac:dyDescent="0.25">
      <c r="B13" s="108" t="s">
        <v>34</v>
      </c>
      <c r="C13" s="108"/>
      <c r="D13" s="108"/>
      <c r="E13" s="108"/>
    </row>
    <row r="14" spans="2:8" s="6" customFormat="1" ht="18" hidden="1" customHeight="1" x14ac:dyDescent="0.2">
      <c r="B14" s="57"/>
      <c r="C14" s="169" t="s">
        <v>99</v>
      </c>
      <c r="D14" s="15" t="s">
        <v>30</v>
      </c>
      <c r="E14" s="14"/>
    </row>
    <row r="15" spans="2:8" s="6" customFormat="1" ht="18" hidden="1" customHeight="1" x14ac:dyDescent="0.2">
      <c r="B15" s="57"/>
      <c r="C15" s="169"/>
      <c r="D15" s="59" t="s">
        <v>110</v>
      </c>
      <c r="E15" s="14">
        <f>E8*2</f>
        <v>68000</v>
      </c>
    </row>
    <row r="16" spans="2:8" s="6" customFormat="1" ht="18" hidden="1" customHeight="1" x14ac:dyDescent="0.2">
      <c r="B16" s="57"/>
      <c r="C16" s="169"/>
      <c r="D16" s="15" t="s">
        <v>46</v>
      </c>
      <c r="E16" s="14">
        <f>E9*2</f>
        <v>68000</v>
      </c>
    </row>
    <row r="17" spans="2:5" s="6" customFormat="1" ht="18" hidden="1" customHeight="1" x14ac:dyDescent="0.2">
      <c r="B17" s="57"/>
      <c r="C17" s="169"/>
      <c r="D17" s="15" t="s">
        <v>45</v>
      </c>
      <c r="E17" s="14">
        <f>E10*2</f>
        <v>68000</v>
      </c>
    </row>
    <row r="18" spans="2:5" ht="15" hidden="1" x14ac:dyDescent="0.2">
      <c r="B18" s="57"/>
      <c r="C18" s="169"/>
      <c r="D18" s="15" t="s">
        <v>32</v>
      </c>
      <c r="E18" s="14">
        <f>E11*2</f>
        <v>68000</v>
      </c>
    </row>
    <row r="19" spans="2:5" s="6" customFormat="1" ht="18" hidden="1" customHeight="1" thickBot="1" x14ac:dyDescent="0.25">
      <c r="B19" s="108" t="s">
        <v>35</v>
      </c>
      <c r="C19" s="108"/>
      <c r="D19" s="108"/>
      <c r="E19" s="108"/>
    </row>
    <row r="20" spans="2:5" s="6" customFormat="1" ht="18" hidden="1" customHeight="1" x14ac:dyDescent="0.2">
      <c r="B20" s="57"/>
      <c r="C20" s="169" t="s">
        <v>100</v>
      </c>
      <c r="D20" s="15" t="s">
        <v>30</v>
      </c>
      <c r="E20" s="14"/>
    </row>
    <row r="21" spans="2:5" s="6" customFormat="1" ht="18" hidden="1" customHeight="1" x14ac:dyDescent="0.2">
      <c r="B21" s="57"/>
      <c r="C21" s="169"/>
      <c r="D21" s="59" t="s">
        <v>110</v>
      </c>
      <c r="E21" s="14">
        <f>E8*3</f>
        <v>102000</v>
      </c>
    </row>
    <row r="22" spans="2:5" s="6" customFormat="1" ht="18" hidden="1" customHeight="1" x14ac:dyDescent="0.2">
      <c r="B22" s="57"/>
      <c r="C22" s="169"/>
      <c r="D22" s="15" t="s">
        <v>46</v>
      </c>
      <c r="E22" s="14">
        <f>E9*3</f>
        <v>102000</v>
      </c>
    </row>
    <row r="23" spans="2:5" s="6" customFormat="1" ht="18" hidden="1" customHeight="1" x14ac:dyDescent="0.2">
      <c r="B23" s="57"/>
      <c r="C23" s="169"/>
      <c r="D23" s="15" t="s">
        <v>45</v>
      </c>
      <c r="E23" s="14">
        <f>E10*3</f>
        <v>102000</v>
      </c>
    </row>
    <row r="24" spans="2:5" ht="15" hidden="1" x14ac:dyDescent="0.2">
      <c r="B24" s="57"/>
      <c r="C24" s="169"/>
      <c r="D24" s="15" t="s">
        <v>32</v>
      </c>
      <c r="E24" s="14">
        <f>E11*3</f>
        <v>102000</v>
      </c>
    </row>
    <row r="25" spans="2:5" ht="24" customHeight="1" x14ac:dyDescent="0.2">
      <c r="B25" s="109" t="s">
        <v>47</v>
      </c>
      <c r="C25" s="109"/>
      <c r="D25" s="109"/>
      <c r="E25" s="109"/>
    </row>
    <row r="26" spans="2:5" s="6" customFormat="1" ht="18" customHeight="1" x14ac:dyDescent="0.2">
      <c r="B26" s="108" t="s">
        <v>119</v>
      </c>
      <c r="C26" s="108"/>
      <c r="D26" s="108"/>
      <c r="E26" s="108"/>
    </row>
    <row r="27" spans="2:5" s="6" customFormat="1" ht="18" hidden="1" customHeight="1" x14ac:dyDescent="0.2">
      <c r="B27" s="57"/>
      <c r="C27" s="58"/>
      <c r="D27" s="59" t="s">
        <v>110</v>
      </c>
      <c r="E27" s="14">
        <v>24000</v>
      </c>
    </row>
    <row r="28" spans="2:5" s="6" customFormat="1" ht="18" hidden="1" customHeight="1" x14ac:dyDescent="0.2">
      <c r="B28" s="57"/>
      <c r="C28" s="58"/>
      <c r="D28" s="15" t="s">
        <v>46</v>
      </c>
      <c r="E28" s="14">
        <v>24000</v>
      </c>
    </row>
    <row r="29" spans="2:5" s="6" customFormat="1" ht="18" hidden="1" customHeight="1" x14ac:dyDescent="0.2">
      <c r="B29" s="57"/>
      <c r="C29" s="58"/>
      <c r="D29" s="15" t="s">
        <v>45</v>
      </c>
      <c r="E29" s="14">
        <v>24000</v>
      </c>
    </row>
    <row r="30" spans="2:5" ht="15" hidden="1" x14ac:dyDescent="0.2">
      <c r="B30" s="57"/>
      <c r="C30" s="58"/>
      <c r="D30" s="15" t="s">
        <v>32</v>
      </c>
      <c r="E30" s="14">
        <v>24000</v>
      </c>
    </row>
    <row r="31" spans="2:5" ht="25.5" x14ac:dyDescent="0.2">
      <c r="B31" s="83" t="s">
        <v>182</v>
      </c>
      <c r="C31" s="64" t="s">
        <v>161</v>
      </c>
      <c r="D31" s="15">
        <v>1</v>
      </c>
      <c r="E31" s="14">
        <v>10000</v>
      </c>
    </row>
    <row r="32" spans="2:5" s="6" customFormat="1" ht="18" hidden="1" customHeight="1" thickBot="1" x14ac:dyDescent="0.25">
      <c r="B32" s="108" t="s">
        <v>41</v>
      </c>
      <c r="C32" s="108"/>
      <c r="D32" s="108"/>
      <c r="E32" s="108"/>
    </row>
    <row r="33" spans="2:5" s="6" customFormat="1" ht="18" hidden="1" customHeight="1" x14ac:dyDescent="0.2">
      <c r="B33" s="57"/>
      <c r="C33" s="169" t="s">
        <v>105</v>
      </c>
      <c r="D33" s="15" t="s">
        <v>30</v>
      </c>
      <c r="E33" s="14"/>
    </row>
    <row r="34" spans="2:5" s="6" customFormat="1" ht="18" hidden="1" customHeight="1" x14ac:dyDescent="0.2">
      <c r="B34" s="57"/>
      <c r="C34" s="169"/>
      <c r="D34" s="59" t="s">
        <v>110</v>
      </c>
      <c r="E34" s="14">
        <f>E27*2</f>
        <v>48000</v>
      </c>
    </row>
    <row r="35" spans="2:5" s="6" customFormat="1" ht="18" hidden="1" customHeight="1" x14ac:dyDescent="0.2">
      <c r="B35" s="57"/>
      <c r="C35" s="169"/>
      <c r="D35" s="15" t="s">
        <v>46</v>
      </c>
      <c r="E35" s="14">
        <f>E28*2</f>
        <v>48000</v>
      </c>
    </row>
    <row r="36" spans="2:5" s="6" customFormat="1" ht="18" hidden="1" customHeight="1" x14ac:dyDescent="0.2">
      <c r="B36" s="57"/>
      <c r="C36" s="169"/>
      <c r="D36" s="15" t="s">
        <v>45</v>
      </c>
      <c r="E36" s="14">
        <f>E29*2</f>
        <v>48000</v>
      </c>
    </row>
    <row r="37" spans="2:5" ht="15" hidden="1" x14ac:dyDescent="0.2">
      <c r="B37" s="57"/>
      <c r="C37" s="169"/>
      <c r="D37" s="15" t="s">
        <v>32</v>
      </c>
      <c r="E37" s="14">
        <f>E30*2</f>
        <v>48000</v>
      </c>
    </row>
    <row r="38" spans="2:5" s="6" customFormat="1" ht="18" hidden="1" customHeight="1" thickBot="1" x14ac:dyDescent="0.25">
      <c r="B38" s="108" t="s">
        <v>42</v>
      </c>
      <c r="C38" s="108"/>
      <c r="D38" s="108"/>
      <c r="E38" s="108"/>
    </row>
    <row r="39" spans="2:5" s="6" customFormat="1" ht="18" hidden="1" customHeight="1" x14ac:dyDescent="0.2">
      <c r="B39" s="57"/>
      <c r="C39" s="169" t="s">
        <v>105</v>
      </c>
      <c r="D39" s="15" t="s">
        <v>30</v>
      </c>
      <c r="E39" s="14"/>
    </row>
    <row r="40" spans="2:5" s="6" customFormat="1" ht="18" hidden="1" customHeight="1" x14ac:dyDescent="0.2">
      <c r="B40" s="57"/>
      <c r="C40" s="169"/>
      <c r="D40" s="59" t="s">
        <v>110</v>
      </c>
      <c r="E40" s="14">
        <f>E27*3</f>
        <v>72000</v>
      </c>
    </row>
    <row r="41" spans="2:5" s="6" customFormat="1" ht="18" hidden="1" customHeight="1" x14ac:dyDescent="0.2">
      <c r="B41" s="57"/>
      <c r="C41" s="169"/>
      <c r="D41" s="15" t="s">
        <v>46</v>
      </c>
      <c r="E41" s="14">
        <f>E28*3</f>
        <v>72000</v>
      </c>
    </row>
    <row r="42" spans="2:5" s="6" customFormat="1" ht="18" hidden="1" customHeight="1" x14ac:dyDescent="0.2">
      <c r="B42" s="57"/>
      <c r="C42" s="169"/>
      <c r="D42" s="15" t="s">
        <v>45</v>
      </c>
      <c r="E42" s="14">
        <f>E29*3</f>
        <v>72000</v>
      </c>
    </row>
    <row r="43" spans="2:5" ht="15" hidden="1" x14ac:dyDescent="0.2">
      <c r="B43" s="57"/>
      <c r="C43" s="169"/>
      <c r="D43" s="15" t="s">
        <v>32</v>
      </c>
      <c r="E43" s="14">
        <f>E30*3</f>
        <v>72000</v>
      </c>
    </row>
    <row r="44" spans="2:5" ht="27" customHeight="1" x14ac:dyDescent="0.2">
      <c r="B44" s="109" t="s">
        <v>48</v>
      </c>
      <c r="C44" s="109"/>
      <c r="D44" s="109"/>
      <c r="E44" s="109"/>
    </row>
    <row r="45" spans="2:5" s="6" customFormat="1" ht="18" customHeight="1" x14ac:dyDescent="0.2">
      <c r="B45" s="108" t="s">
        <v>120</v>
      </c>
      <c r="C45" s="108"/>
      <c r="D45" s="108"/>
      <c r="E45" s="108"/>
    </row>
    <row r="46" spans="2:5" s="6" customFormat="1" ht="18" hidden="1" customHeight="1" x14ac:dyDescent="0.2">
      <c r="B46" s="57"/>
      <c r="C46" s="58"/>
      <c r="D46" s="59" t="s">
        <v>110</v>
      </c>
      <c r="E46" s="14">
        <v>24000</v>
      </c>
    </row>
    <row r="47" spans="2:5" s="6" customFormat="1" ht="18" hidden="1" customHeight="1" x14ac:dyDescent="0.2">
      <c r="B47" s="57"/>
      <c r="C47" s="58"/>
      <c r="D47" s="15" t="s">
        <v>46</v>
      </c>
      <c r="E47" s="14">
        <v>24000</v>
      </c>
    </row>
    <row r="48" spans="2:5" s="6" customFormat="1" ht="18" hidden="1" customHeight="1" x14ac:dyDescent="0.2">
      <c r="B48" s="57"/>
      <c r="C48" s="58"/>
      <c r="D48" s="15" t="s">
        <v>45</v>
      </c>
      <c r="E48" s="14">
        <v>24000</v>
      </c>
    </row>
    <row r="49" spans="2:5" ht="15" hidden="1" x14ac:dyDescent="0.2">
      <c r="B49" s="57"/>
      <c r="C49" s="58"/>
      <c r="D49" s="15" t="s">
        <v>32</v>
      </c>
      <c r="E49" s="14">
        <v>24000</v>
      </c>
    </row>
    <row r="50" spans="2:5" ht="27" customHeight="1" x14ac:dyDescent="0.2">
      <c r="B50" s="83" t="s">
        <v>183</v>
      </c>
      <c r="C50" s="65" t="s">
        <v>184</v>
      </c>
      <c r="D50" s="15">
        <v>1</v>
      </c>
      <c r="E50" s="14">
        <v>10000</v>
      </c>
    </row>
    <row r="51" spans="2:5" s="6" customFormat="1" ht="18" hidden="1" customHeight="1" thickBot="1" x14ac:dyDescent="0.25">
      <c r="B51" s="108" t="s">
        <v>38</v>
      </c>
      <c r="C51" s="108"/>
      <c r="D51" s="108"/>
      <c r="E51" s="108"/>
    </row>
    <row r="52" spans="2:5" s="6" customFormat="1" ht="18" hidden="1" customHeight="1" x14ac:dyDescent="0.2">
      <c r="B52" s="57"/>
      <c r="C52" s="169" t="s">
        <v>109</v>
      </c>
      <c r="D52" s="15" t="s">
        <v>30</v>
      </c>
      <c r="E52" s="14"/>
    </row>
    <row r="53" spans="2:5" s="6" customFormat="1" ht="18" hidden="1" customHeight="1" x14ac:dyDescent="0.2">
      <c r="B53" s="57"/>
      <c r="C53" s="169"/>
      <c r="D53" s="59" t="s">
        <v>110</v>
      </c>
      <c r="E53" s="14">
        <f>E46*2</f>
        <v>48000</v>
      </c>
    </row>
    <row r="54" spans="2:5" s="6" customFormat="1" ht="18" hidden="1" customHeight="1" x14ac:dyDescent="0.2">
      <c r="B54" s="57"/>
      <c r="C54" s="169"/>
      <c r="D54" s="15" t="s">
        <v>46</v>
      </c>
      <c r="E54" s="14">
        <f>E47*2</f>
        <v>48000</v>
      </c>
    </row>
    <row r="55" spans="2:5" s="6" customFormat="1" ht="18" hidden="1" customHeight="1" x14ac:dyDescent="0.2">
      <c r="B55" s="57"/>
      <c r="C55" s="169"/>
      <c r="D55" s="15" t="s">
        <v>45</v>
      </c>
      <c r="E55" s="14">
        <f>E48*2</f>
        <v>48000</v>
      </c>
    </row>
    <row r="56" spans="2:5" ht="15" hidden="1" x14ac:dyDescent="0.2">
      <c r="B56" s="57"/>
      <c r="C56" s="169"/>
      <c r="D56" s="15" t="s">
        <v>32</v>
      </c>
      <c r="E56" s="14">
        <f>E49*2</f>
        <v>48000</v>
      </c>
    </row>
    <row r="57" spans="2:5" s="6" customFormat="1" ht="18" hidden="1" customHeight="1" thickBot="1" x14ac:dyDescent="0.25">
      <c r="B57" s="108" t="s">
        <v>39</v>
      </c>
      <c r="C57" s="108"/>
      <c r="D57" s="108"/>
      <c r="E57" s="108"/>
    </row>
    <row r="58" spans="2:5" s="6" customFormat="1" ht="18" hidden="1" customHeight="1" x14ac:dyDescent="0.2">
      <c r="B58" s="57"/>
      <c r="C58" s="169" t="s">
        <v>109</v>
      </c>
      <c r="D58" s="15" t="s">
        <v>30</v>
      </c>
      <c r="E58" s="14"/>
    </row>
    <row r="59" spans="2:5" s="6" customFormat="1" ht="18" hidden="1" customHeight="1" x14ac:dyDescent="0.2">
      <c r="B59" s="57"/>
      <c r="C59" s="169"/>
      <c r="D59" s="59" t="s">
        <v>110</v>
      </c>
      <c r="E59" s="14">
        <f>E46*3</f>
        <v>72000</v>
      </c>
    </row>
    <row r="60" spans="2:5" s="6" customFormat="1" ht="18" hidden="1" customHeight="1" x14ac:dyDescent="0.2">
      <c r="B60" s="57"/>
      <c r="C60" s="169"/>
      <c r="D60" s="15" t="s">
        <v>46</v>
      </c>
      <c r="E60" s="14">
        <f>E47*3</f>
        <v>72000</v>
      </c>
    </row>
    <row r="61" spans="2:5" s="6" customFormat="1" ht="18" hidden="1" customHeight="1" x14ac:dyDescent="0.2">
      <c r="B61" s="57"/>
      <c r="C61" s="169"/>
      <c r="D61" s="15" t="s">
        <v>45</v>
      </c>
      <c r="E61" s="14">
        <f>E48*3</f>
        <v>72000</v>
      </c>
    </row>
    <row r="62" spans="2:5" ht="19.5" hidden="1" customHeight="1" thickBot="1" x14ac:dyDescent="0.25">
      <c r="B62" s="57"/>
      <c r="C62" s="169"/>
      <c r="D62" s="15" t="s">
        <v>32</v>
      </c>
      <c r="E62" s="14">
        <f>E56*3</f>
        <v>144000</v>
      </c>
    </row>
    <row r="63" spans="2:5" s="6" customFormat="1" ht="18" customHeight="1" thickBot="1" x14ac:dyDescent="0.25">
      <c r="B63" s="106" t="s">
        <v>25</v>
      </c>
      <c r="C63" s="107"/>
      <c r="D63" s="107"/>
      <c r="E63" s="107"/>
    </row>
    <row r="64" spans="2:5" x14ac:dyDescent="0.2">
      <c r="B64" s="39"/>
      <c r="C64" s="41" t="s">
        <v>50</v>
      </c>
      <c r="D64" s="40"/>
      <c r="E64" s="4"/>
    </row>
    <row r="65" spans="2:5" x14ac:dyDescent="0.2">
      <c r="B65" s="39"/>
      <c r="C65" s="41" t="s">
        <v>51</v>
      </c>
      <c r="D65" s="40"/>
      <c r="E65" s="4"/>
    </row>
    <row r="66" spans="2:5" x14ac:dyDescent="0.2">
      <c r="B66" s="39"/>
      <c r="C66" s="41" t="s">
        <v>52</v>
      </c>
      <c r="D66" s="40"/>
      <c r="E66" s="4"/>
    </row>
    <row r="67" spans="2:5" x14ac:dyDescent="0.2">
      <c r="B67" s="39"/>
      <c r="C67" s="41" t="s">
        <v>64</v>
      </c>
      <c r="D67" s="40"/>
      <c r="E67" s="4"/>
    </row>
    <row r="68" spans="2:5" x14ac:dyDescent="0.2">
      <c r="B68" s="39"/>
      <c r="C68" s="41" t="s">
        <v>53</v>
      </c>
      <c r="D68" s="40"/>
      <c r="E68" s="4"/>
    </row>
    <row r="69" spans="2:5" x14ac:dyDescent="0.2">
      <c r="B69" s="39"/>
      <c r="C69" s="41" t="s">
        <v>11</v>
      </c>
      <c r="D69" s="40"/>
      <c r="E69" s="4"/>
    </row>
    <row r="70" spans="2:5" ht="15" customHeight="1" x14ac:dyDescent="0.2">
      <c r="B70" s="39"/>
      <c r="C70" s="41" t="s">
        <v>13</v>
      </c>
      <c r="D70" s="40"/>
      <c r="E70" s="4"/>
    </row>
    <row r="71" spans="2:5" x14ac:dyDescent="0.2">
      <c r="B71" s="39"/>
      <c r="C71" s="41" t="s">
        <v>54</v>
      </c>
      <c r="D71" s="40"/>
      <c r="E71" s="4"/>
    </row>
    <row r="72" spans="2:5" x14ac:dyDescent="0.2">
      <c r="B72" s="39"/>
      <c r="C72" s="41" t="s">
        <v>55</v>
      </c>
      <c r="D72" s="40"/>
      <c r="E72" s="4"/>
    </row>
    <row r="73" spans="2:5" x14ac:dyDescent="0.2">
      <c r="B73" s="39"/>
      <c r="C73" s="41" t="s">
        <v>56</v>
      </c>
      <c r="D73" s="40"/>
      <c r="E73" s="4"/>
    </row>
    <row r="74" spans="2:5" x14ac:dyDescent="0.2">
      <c r="B74" s="39"/>
      <c r="C74" s="41" t="s">
        <v>57</v>
      </c>
      <c r="D74" s="40"/>
      <c r="E74" s="4"/>
    </row>
    <row r="75" spans="2:5" x14ac:dyDescent="0.2">
      <c r="B75" s="39"/>
      <c r="C75" s="41" t="s">
        <v>58</v>
      </c>
      <c r="D75" s="40"/>
      <c r="E75" s="4"/>
    </row>
    <row r="76" spans="2:5" x14ac:dyDescent="0.2">
      <c r="B76" s="39"/>
      <c r="C76" s="41" t="s">
        <v>59</v>
      </c>
      <c r="D76" s="40"/>
      <c r="E76" s="4"/>
    </row>
    <row r="77" spans="2:5" x14ac:dyDescent="0.2">
      <c r="B77" s="39"/>
      <c r="C77" s="41" t="s">
        <v>60</v>
      </c>
      <c r="D77" s="40"/>
      <c r="E77" s="4"/>
    </row>
    <row r="78" spans="2:5" x14ac:dyDescent="0.2">
      <c r="B78" s="39"/>
      <c r="C78" s="41" t="s">
        <v>61</v>
      </c>
      <c r="D78" s="40"/>
      <c r="E78" s="4"/>
    </row>
    <row r="79" spans="2:5" x14ac:dyDescent="0.2">
      <c r="B79" s="39"/>
      <c r="C79" s="41" t="s">
        <v>62</v>
      </c>
      <c r="D79" s="40"/>
      <c r="E79" s="4"/>
    </row>
    <row r="80" spans="2:5" x14ac:dyDescent="0.2">
      <c r="B80" s="39"/>
      <c r="C80" s="41" t="s">
        <v>63</v>
      </c>
      <c r="D80" s="40"/>
      <c r="E80" s="4"/>
    </row>
    <row r="81" spans="2:5" x14ac:dyDescent="0.2">
      <c r="B81" s="39"/>
      <c r="C81" s="41" t="s">
        <v>65</v>
      </c>
      <c r="D81" s="40"/>
      <c r="E81" s="4"/>
    </row>
    <row r="82" spans="2:5" x14ac:dyDescent="0.2">
      <c r="B82" s="39"/>
      <c r="C82" s="41" t="s">
        <v>66</v>
      </c>
      <c r="D82" s="40"/>
      <c r="E82" s="4"/>
    </row>
    <row r="83" spans="2:5" x14ac:dyDescent="0.2">
      <c r="B83" s="39"/>
      <c r="C83" s="41" t="s">
        <v>94</v>
      </c>
      <c r="D83" s="40"/>
      <c r="E83" s="4"/>
    </row>
    <row r="84" spans="2:5" x14ac:dyDescent="0.2">
      <c r="B84" s="39"/>
      <c r="C84" s="63" t="s">
        <v>95</v>
      </c>
      <c r="D84" s="40"/>
      <c r="E84" s="4"/>
    </row>
    <row r="85" spans="2:5" x14ac:dyDescent="0.2">
      <c r="B85" s="39"/>
      <c r="C85" s="41" t="s">
        <v>67</v>
      </c>
      <c r="D85" s="40"/>
      <c r="E85" s="4"/>
    </row>
    <row r="86" spans="2:5" x14ac:dyDescent="0.2">
      <c r="B86" s="39"/>
      <c r="C86" s="41" t="s">
        <v>68</v>
      </c>
      <c r="D86" s="40"/>
      <c r="E86" s="4"/>
    </row>
    <row r="87" spans="2:5" x14ac:dyDescent="0.2">
      <c r="B87" s="39"/>
      <c r="C87" s="41" t="s">
        <v>69</v>
      </c>
      <c r="D87" s="40"/>
      <c r="E87" s="4"/>
    </row>
    <row r="88" spans="2:5" x14ac:dyDescent="0.2">
      <c r="B88" s="39"/>
      <c r="C88" s="41" t="s">
        <v>70</v>
      </c>
      <c r="D88" s="40"/>
      <c r="E88" s="4"/>
    </row>
    <row r="89" spans="2:5" x14ac:dyDescent="0.2">
      <c r="B89" s="39"/>
      <c r="C89" s="41" t="s">
        <v>71</v>
      </c>
      <c r="D89" s="40"/>
      <c r="E89" s="4"/>
    </row>
    <row r="90" spans="2:5" x14ac:dyDescent="0.2">
      <c r="B90" s="39"/>
      <c r="C90" s="41" t="s">
        <v>72</v>
      </c>
      <c r="D90" s="40"/>
      <c r="E90" s="4"/>
    </row>
    <row r="91" spans="2:5" x14ac:dyDescent="0.2">
      <c r="B91" s="39"/>
      <c r="C91" s="41" t="s">
        <v>73</v>
      </c>
      <c r="D91" s="40"/>
      <c r="E91" s="4"/>
    </row>
    <row r="92" spans="2:5" x14ac:dyDescent="0.2">
      <c r="B92" s="39"/>
      <c r="C92" s="41" t="s">
        <v>74</v>
      </c>
      <c r="D92" s="40"/>
      <c r="E92" s="4"/>
    </row>
    <row r="93" spans="2:5" x14ac:dyDescent="0.2">
      <c r="B93" s="39"/>
      <c r="C93" s="41" t="s">
        <v>75</v>
      </c>
      <c r="D93" s="40"/>
      <c r="E93" s="4"/>
    </row>
    <row r="94" spans="2:5" x14ac:dyDescent="0.2">
      <c r="B94" s="39"/>
      <c r="C94" s="41" t="s">
        <v>76</v>
      </c>
      <c r="D94" s="40"/>
      <c r="E94" s="4"/>
    </row>
    <row r="95" spans="2:5" x14ac:dyDescent="0.2">
      <c r="B95" s="39"/>
      <c r="C95" s="41" t="s">
        <v>5</v>
      </c>
      <c r="D95" s="40"/>
      <c r="E95" s="4"/>
    </row>
    <row r="96" spans="2:5" x14ac:dyDescent="0.2">
      <c r="B96" s="39"/>
      <c r="C96" s="41" t="s">
        <v>12</v>
      </c>
      <c r="D96" s="40"/>
      <c r="E96" s="4"/>
    </row>
    <row r="97" spans="2:5" x14ac:dyDescent="0.2">
      <c r="B97" s="39"/>
      <c r="C97" s="41" t="s">
        <v>77</v>
      </c>
      <c r="D97" s="40"/>
      <c r="E97" s="4"/>
    </row>
    <row r="98" spans="2:5" x14ac:dyDescent="0.2">
      <c r="B98" s="39"/>
      <c r="C98" s="41" t="s">
        <v>6</v>
      </c>
      <c r="D98" s="40"/>
      <c r="E98" s="4"/>
    </row>
    <row r="99" spans="2:5" x14ac:dyDescent="0.2">
      <c r="B99" s="39"/>
      <c r="C99" s="41" t="s">
        <v>78</v>
      </c>
      <c r="D99" s="40"/>
      <c r="E99" s="4"/>
    </row>
    <row r="100" spans="2:5" x14ac:dyDescent="0.2">
      <c r="B100" s="39"/>
      <c r="C100" s="41" t="s">
        <v>79</v>
      </c>
      <c r="D100" s="40"/>
      <c r="E100" s="4"/>
    </row>
    <row r="101" spans="2:5" x14ac:dyDescent="0.2">
      <c r="B101" s="39"/>
      <c r="C101" s="41" t="s">
        <v>80</v>
      </c>
      <c r="D101" s="40"/>
      <c r="E101" s="4"/>
    </row>
    <row r="102" spans="2:5" x14ac:dyDescent="0.2">
      <c r="B102" s="39"/>
      <c r="C102" s="41" t="s">
        <v>81</v>
      </c>
      <c r="D102" s="40"/>
      <c r="E102" s="4"/>
    </row>
    <row r="103" spans="2:5" x14ac:dyDescent="0.2">
      <c r="B103" s="39"/>
      <c r="C103" s="41" t="s">
        <v>82</v>
      </c>
      <c r="D103" s="40"/>
      <c r="E103" s="4"/>
    </row>
    <row r="104" spans="2:5" x14ac:dyDescent="0.2">
      <c r="B104" s="39"/>
      <c r="C104" s="41" t="s">
        <v>83</v>
      </c>
      <c r="D104" s="40"/>
      <c r="E104" s="4"/>
    </row>
    <row r="105" spans="2:5" x14ac:dyDescent="0.2">
      <c r="B105" s="39"/>
      <c r="C105" s="41" t="s">
        <v>84</v>
      </c>
      <c r="D105" s="40"/>
      <c r="E105" s="4"/>
    </row>
    <row r="106" spans="2:5" x14ac:dyDescent="0.2">
      <c r="B106" s="39"/>
      <c r="C106" s="41" t="s">
        <v>85</v>
      </c>
      <c r="D106" s="40"/>
      <c r="E106" s="4"/>
    </row>
    <row r="107" spans="2:5" x14ac:dyDescent="0.2">
      <c r="B107" s="39"/>
      <c r="C107" s="41" t="s">
        <v>86</v>
      </c>
      <c r="D107" s="40"/>
      <c r="E107" s="4"/>
    </row>
    <row r="108" spans="2:5" x14ac:dyDescent="0.2">
      <c r="B108" s="39"/>
      <c r="C108" s="41" t="s">
        <v>7</v>
      </c>
      <c r="D108" s="40"/>
      <c r="E108" s="4"/>
    </row>
    <row r="109" spans="2:5" x14ac:dyDescent="0.2">
      <c r="B109" s="39"/>
      <c r="C109" s="41" t="s">
        <v>87</v>
      </c>
      <c r="D109" s="40"/>
      <c r="E109" s="4"/>
    </row>
    <row r="110" spans="2:5" x14ac:dyDescent="0.2">
      <c r="B110" s="39"/>
      <c r="C110" s="41" t="s">
        <v>8</v>
      </c>
      <c r="D110" s="40"/>
      <c r="E110" s="4"/>
    </row>
    <row r="111" spans="2:5" x14ac:dyDescent="0.2">
      <c r="B111" s="39"/>
      <c r="C111" s="41" t="s">
        <v>9</v>
      </c>
      <c r="D111" s="40"/>
      <c r="E111" s="4"/>
    </row>
    <row r="112" spans="2:5" x14ac:dyDescent="0.2">
      <c r="B112" s="39"/>
      <c r="C112" s="41" t="s">
        <v>88</v>
      </c>
      <c r="D112" s="40"/>
      <c r="E112" s="4"/>
    </row>
    <row r="113" spans="2:5" x14ac:dyDescent="0.2">
      <c r="B113" s="39"/>
      <c r="C113" s="41" t="s">
        <v>89</v>
      </c>
      <c r="D113" s="40"/>
      <c r="E113" s="4"/>
    </row>
    <row r="114" spans="2:5" x14ac:dyDescent="0.2">
      <c r="B114" s="39"/>
      <c r="C114" s="41" t="s">
        <v>90</v>
      </c>
      <c r="D114" s="40"/>
      <c r="E114" s="4"/>
    </row>
    <row r="115" spans="2:5" x14ac:dyDescent="0.2">
      <c r="B115" s="39"/>
      <c r="C115" s="41" t="s">
        <v>91</v>
      </c>
      <c r="D115" s="40"/>
      <c r="E115" s="4"/>
    </row>
    <row r="116" spans="2:5" x14ac:dyDescent="0.2">
      <c r="B116" s="39"/>
      <c r="C116" s="41" t="s">
        <v>92</v>
      </c>
      <c r="D116" s="40"/>
      <c r="E116" s="4"/>
    </row>
    <row r="117" spans="2:5" ht="13.5" thickBot="1" x14ac:dyDescent="0.25">
      <c r="B117" s="43"/>
      <c r="C117" s="44" t="s">
        <v>93</v>
      </c>
      <c r="D117" s="45"/>
      <c r="E117" s="46"/>
    </row>
    <row r="118" spans="2:5" s="6" customFormat="1" ht="18" customHeight="1" thickBot="1" x14ac:dyDescent="0.25">
      <c r="B118" s="102" t="s">
        <v>26</v>
      </c>
      <c r="C118" s="103"/>
      <c r="D118" s="103"/>
      <c r="E118" s="103"/>
    </row>
    <row r="119" spans="2:5" x14ac:dyDescent="0.2">
      <c r="B119" s="47"/>
      <c r="C119" s="48" t="s">
        <v>15</v>
      </c>
      <c r="D119" s="49"/>
      <c r="E119" s="50"/>
    </row>
    <row r="120" spans="2:5" x14ac:dyDescent="0.2">
      <c r="B120" s="23"/>
      <c r="C120" s="5" t="s">
        <v>16</v>
      </c>
      <c r="D120" s="1"/>
      <c r="E120" s="4"/>
    </row>
    <row r="121" spans="2:5" x14ac:dyDescent="0.2">
      <c r="B121" s="23"/>
      <c r="C121" s="5" t="s">
        <v>17</v>
      </c>
      <c r="D121" s="1"/>
      <c r="E121" s="4"/>
    </row>
    <row r="122" spans="2:5" x14ac:dyDescent="0.2">
      <c r="B122" s="23"/>
      <c r="C122" s="5" t="s">
        <v>19</v>
      </c>
      <c r="D122" s="1"/>
      <c r="E122" s="4"/>
    </row>
    <row r="123" spans="2:5" x14ac:dyDescent="0.2">
      <c r="B123" s="23"/>
      <c r="C123" s="5" t="s">
        <v>18</v>
      </c>
      <c r="D123" s="1"/>
      <c r="E123" s="4"/>
    </row>
    <row r="124" spans="2:5" ht="13.5" thickBot="1" x14ac:dyDescent="0.25">
      <c r="B124" s="25"/>
      <c r="C124" s="26" t="s">
        <v>20</v>
      </c>
      <c r="D124" s="27"/>
      <c r="E124" s="28"/>
    </row>
  </sheetData>
  <mergeCells count="25">
    <mergeCell ref="B6:E6"/>
    <mergeCell ref="B1:E1"/>
    <mergeCell ref="B2:B3"/>
    <mergeCell ref="C2:E2"/>
    <mergeCell ref="C3:E3"/>
    <mergeCell ref="B5:E5"/>
    <mergeCell ref="B44:E44"/>
    <mergeCell ref="B7:E7"/>
    <mergeCell ref="B13:E13"/>
    <mergeCell ref="C14:C18"/>
    <mergeCell ref="B19:E19"/>
    <mergeCell ref="C20:C24"/>
    <mergeCell ref="B25:E25"/>
    <mergeCell ref="B26:E26"/>
    <mergeCell ref="B32:E32"/>
    <mergeCell ref="C33:C37"/>
    <mergeCell ref="B38:E38"/>
    <mergeCell ref="C39:C43"/>
    <mergeCell ref="B63:E63"/>
    <mergeCell ref="B118:E118"/>
    <mergeCell ref="B45:E45"/>
    <mergeCell ref="B51:E51"/>
    <mergeCell ref="C52:C56"/>
    <mergeCell ref="B57:E57"/>
    <mergeCell ref="C58:C62"/>
  </mergeCells>
  <dataValidations count="2"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B58:B62 B52:B56 B39:B43 B33:B37 B14:B18 B8:B12 B20:B24 B27:B31 B46:B50">
      <formula1>0</formula1>
      <formula2>100</formula2>
    </dataValidation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C52 C33 C39 C20 C14 C58">
      <formula1>0</formula1>
      <formula2>1500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zoomScale="90" zoomScaleNormal="90" workbookViewId="0">
      <selection activeCell="E4" sqref="E1:E1048576"/>
    </sheetView>
  </sheetViews>
  <sheetFormatPr defaultColWidth="9.140625" defaultRowHeight="12.75" x14ac:dyDescent="0.2"/>
  <cols>
    <col min="1" max="1" width="24" style="3" customWidth="1"/>
    <col min="2" max="2" width="127.28515625" style="3" customWidth="1"/>
    <col min="3" max="3" width="15.85546875" style="3" customWidth="1"/>
    <col min="4" max="4" width="22.140625" style="3" customWidth="1"/>
    <col min="5" max="16384" width="9.140625" style="3"/>
  </cols>
  <sheetData>
    <row r="1" spans="1:4" ht="30.6" customHeight="1" x14ac:dyDescent="0.2">
      <c r="A1" s="114"/>
      <c r="B1" s="115"/>
      <c r="C1" s="115"/>
      <c r="D1" s="115"/>
    </row>
    <row r="2" spans="1:4" ht="70.150000000000006" customHeight="1" x14ac:dyDescent="0.2">
      <c r="A2" s="116" t="s">
        <v>0</v>
      </c>
      <c r="B2" s="117" t="s">
        <v>141</v>
      </c>
      <c r="C2" s="117"/>
      <c r="D2" s="118"/>
    </row>
    <row r="3" spans="1:4" ht="33.6" customHeight="1" x14ac:dyDescent="0.2">
      <c r="A3" s="116"/>
      <c r="B3" s="119" t="s">
        <v>21</v>
      </c>
      <c r="C3" s="120"/>
      <c r="D3" s="120"/>
    </row>
    <row r="4" spans="1:4" ht="30.75" thickBot="1" x14ac:dyDescent="0.25">
      <c r="A4" s="31" t="s">
        <v>2</v>
      </c>
      <c r="B4" s="7" t="s">
        <v>3</v>
      </c>
      <c r="C4" s="7" t="s">
        <v>29</v>
      </c>
      <c r="D4" s="7" t="s">
        <v>10</v>
      </c>
    </row>
    <row r="5" spans="1:4" ht="25.5" customHeight="1" thickBot="1" x14ac:dyDescent="0.25">
      <c r="A5" s="121" t="s">
        <v>115</v>
      </c>
      <c r="B5" s="122"/>
      <c r="C5" s="122"/>
      <c r="D5" s="122"/>
    </row>
    <row r="6" spans="1:4" s="6" customFormat="1" ht="18" hidden="1" customHeight="1" thickBot="1" x14ac:dyDescent="0.25">
      <c r="A6" s="108" t="s">
        <v>38</v>
      </c>
      <c r="B6" s="108"/>
      <c r="C6" s="108"/>
      <c r="D6" s="108"/>
    </row>
    <row r="7" spans="1:4" s="6" customFormat="1" ht="18" hidden="1" customHeight="1" x14ac:dyDescent="0.2">
      <c r="A7" s="57"/>
      <c r="B7" s="169" t="s">
        <v>109</v>
      </c>
      <c r="C7" s="15" t="s">
        <v>30</v>
      </c>
      <c r="D7" s="14"/>
    </row>
    <row r="8" spans="1:4" s="6" customFormat="1" ht="18" hidden="1" customHeight="1" x14ac:dyDescent="0.2">
      <c r="A8" s="57"/>
      <c r="B8" s="169"/>
      <c r="C8" s="59" t="s">
        <v>110</v>
      </c>
      <c r="D8" s="14" t="e">
        <f>#REF!*2</f>
        <v>#REF!</v>
      </c>
    </row>
    <row r="9" spans="1:4" s="6" customFormat="1" ht="18" hidden="1" customHeight="1" x14ac:dyDescent="0.2">
      <c r="A9" s="57"/>
      <c r="B9" s="169"/>
      <c r="C9" s="15" t="s">
        <v>46</v>
      </c>
      <c r="D9" s="14" t="e">
        <f>#REF!*2</f>
        <v>#REF!</v>
      </c>
    </row>
    <row r="10" spans="1:4" s="6" customFormat="1" ht="18" hidden="1" customHeight="1" x14ac:dyDescent="0.2">
      <c r="A10" s="57"/>
      <c r="B10" s="169"/>
      <c r="C10" s="15" t="s">
        <v>45</v>
      </c>
      <c r="D10" s="14" t="e">
        <f>#REF!*2</f>
        <v>#REF!</v>
      </c>
    </row>
    <row r="11" spans="1:4" ht="15" hidden="1" x14ac:dyDescent="0.2">
      <c r="A11" s="57"/>
      <c r="B11" s="169"/>
      <c r="C11" s="15" t="s">
        <v>32</v>
      </c>
      <c r="D11" s="14" t="e">
        <f>#REF!*2</f>
        <v>#REF!</v>
      </c>
    </row>
    <row r="12" spans="1:4" s="6" customFormat="1" ht="18" hidden="1" customHeight="1" thickBot="1" x14ac:dyDescent="0.25">
      <c r="A12" s="108" t="s">
        <v>39</v>
      </c>
      <c r="B12" s="108"/>
      <c r="C12" s="108"/>
      <c r="D12" s="108"/>
    </row>
    <row r="13" spans="1:4" s="6" customFormat="1" ht="18" hidden="1" customHeight="1" x14ac:dyDescent="0.2">
      <c r="A13" s="57"/>
      <c r="B13" s="169" t="s">
        <v>109</v>
      </c>
      <c r="C13" s="15" t="s">
        <v>30</v>
      </c>
      <c r="D13" s="14"/>
    </row>
    <row r="14" spans="1:4" s="6" customFormat="1" ht="18" hidden="1" customHeight="1" x14ac:dyDescent="0.2">
      <c r="A14" s="57"/>
      <c r="B14" s="169"/>
      <c r="C14" s="59" t="s">
        <v>110</v>
      </c>
      <c r="D14" s="14" t="e">
        <f>#REF!*3</f>
        <v>#REF!</v>
      </c>
    </row>
    <row r="15" spans="1:4" s="6" customFormat="1" ht="18" hidden="1" customHeight="1" x14ac:dyDescent="0.2">
      <c r="A15" s="57"/>
      <c r="B15" s="169"/>
      <c r="C15" s="15" t="s">
        <v>46</v>
      </c>
      <c r="D15" s="14" t="e">
        <f>#REF!*3</f>
        <v>#REF!</v>
      </c>
    </row>
    <row r="16" spans="1:4" s="6" customFormat="1" ht="18" hidden="1" customHeight="1" x14ac:dyDescent="0.2">
      <c r="A16" s="57"/>
      <c r="B16" s="169"/>
      <c r="C16" s="15" t="s">
        <v>45</v>
      </c>
      <c r="D16" s="14" t="e">
        <f>#REF!*3</f>
        <v>#REF!</v>
      </c>
    </row>
    <row r="17" spans="1:4" ht="19.5" hidden="1" customHeight="1" thickBot="1" x14ac:dyDescent="0.25">
      <c r="A17" s="57"/>
      <c r="B17" s="169"/>
      <c r="C17" s="15" t="s">
        <v>32</v>
      </c>
      <c r="D17" s="14" t="e">
        <f>D11*3</f>
        <v>#REF!</v>
      </c>
    </row>
    <row r="18" spans="1:4" ht="26.25" customHeight="1" x14ac:dyDescent="0.2">
      <c r="A18" s="109" t="s">
        <v>198</v>
      </c>
      <c r="B18" s="109"/>
      <c r="C18" s="109"/>
      <c r="D18" s="109"/>
    </row>
    <row r="19" spans="1:4" ht="26.25" customHeight="1" x14ac:dyDescent="0.2">
      <c r="A19" s="108" t="s">
        <v>200</v>
      </c>
      <c r="B19" s="108"/>
      <c r="C19" s="108"/>
      <c r="D19" s="108"/>
    </row>
    <row r="20" spans="1:4" ht="42.75" hidden="1" customHeight="1" thickBot="1" x14ac:dyDescent="0.25">
      <c r="A20" s="109" t="s">
        <v>49</v>
      </c>
      <c r="B20" s="109"/>
      <c r="C20" s="109"/>
      <c r="D20" s="109"/>
    </row>
    <row r="21" spans="1:4" ht="15" hidden="1" x14ac:dyDescent="0.2">
      <c r="A21" s="57" t="s">
        <v>27</v>
      </c>
      <c r="B21" s="61" t="s">
        <v>23</v>
      </c>
      <c r="C21" s="15">
        <v>1</v>
      </c>
      <c r="D21" s="62">
        <v>19000</v>
      </c>
    </row>
    <row r="22" spans="1:4" ht="15" x14ac:dyDescent="0.2">
      <c r="A22" s="80" t="s">
        <v>177</v>
      </c>
      <c r="B22" s="60" t="s">
        <v>194</v>
      </c>
      <c r="C22" s="15">
        <v>1</v>
      </c>
      <c r="D22" s="62">
        <v>190000</v>
      </c>
    </row>
    <row r="23" spans="1:4" ht="15" x14ac:dyDescent="0.2">
      <c r="A23" s="80" t="s">
        <v>178</v>
      </c>
      <c r="B23" s="60" t="s">
        <v>195</v>
      </c>
      <c r="C23" s="15">
        <v>1</v>
      </c>
      <c r="D23" s="62">
        <v>190000</v>
      </c>
    </row>
    <row r="24" spans="1:4" ht="21" x14ac:dyDescent="0.2">
      <c r="A24" s="109" t="s">
        <v>47</v>
      </c>
      <c r="B24" s="109"/>
      <c r="C24" s="109"/>
      <c r="D24" s="109"/>
    </row>
    <row r="25" spans="1:4" ht="15" x14ac:dyDescent="0.2">
      <c r="A25" s="108" t="s">
        <v>201</v>
      </c>
      <c r="B25" s="108"/>
      <c r="C25" s="108"/>
      <c r="D25" s="108"/>
    </row>
    <row r="26" spans="1:4" ht="25.5" x14ac:dyDescent="0.25">
      <c r="A26" s="82" t="s">
        <v>179</v>
      </c>
      <c r="B26" s="77" t="s">
        <v>196</v>
      </c>
      <c r="C26" s="15">
        <v>1</v>
      </c>
      <c r="D26" s="62">
        <v>75000</v>
      </c>
    </row>
    <row r="27" spans="1:4" ht="25.5" x14ac:dyDescent="0.25">
      <c r="A27" s="82" t="s">
        <v>180</v>
      </c>
      <c r="B27" s="74" t="s">
        <v>197</v>
      </c>
      <c r="C27" s="15">
        <v>1</v>
      </c>
      <c r="D27" s="62">
        <v>75000</v>
      </c>
    </row>
    <row r="28" spans="1:4" ht="8.25" customHeight="1" x14ac:dyDescent="0.2">
      <c r="A28" s="108"/>
      <c r="B28" s="108"/>
      <c r="C28" s="108"/>
      <c r="D28" s="108"/>
    </row>
    <row r="29" spans="1:4" x14ac:dyDescent="0.2">
      <c r="A29" s="88" t="s">
        <v>199</v>
      </c>
      <c r="B29" s="81"/>
      <c r="C29" s="40"/>
      <c r="D29" s="4"/>
    </row>
  </sheetData>
  <mergeCells count="15">
    <mergeCell ref="A25:D25"/>
    <mergeCell ref="A28:D28"/>
    <mergeCell ref="A1:D1"/>
    <mergeCell ref="A2:A3"/>
    <mergeCell ref="B2:D2"/>
    <mergeCell ref="B3:D3"/>
    <mergeCell ref="A5:D5"/>
    <mergeCell ref="A20:D20"/>
    <mergeCell ref="A24:D24"/>
    <mergeCell ref="A19:D19"/>
    <mergeCell ref="A6:D6"/>
    <mergeCell ref="B7:B11"/>
    <mergeCell ref="A12:D12"/>
    <mergeCell ref="B13:B17"/>
    <mergeCell ref="A18:D18"/>
  </mergeCells>
  <dataValidations count="2"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A7:A11 A13:A17 A21:A23">
      <formula1>0</formula1>
      <formula2>100</formula2>
    </dataValidation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B7 B26 B13">
      <formula1>0</formula1>
      <formula2>1500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zoomScale="90" zoomScaleNormal="90" workbookViewId="0">
      <selection activeCell="E3" sqref="E1:E1048576"/>
    </sheetView>
  </sheetViews>
  <sheetFormatPr defaultColWidth="9.140625" defaultRowHeight="12.75" x14ac:dyDescent="0.2"/>
  <cols>
    <col min="1" max="1" width="29.28515625" style="3" customWidth="1"/>
    <col min="2" max="2" width="127.28515625" style="3" customWidth="1"/>
    <col min="3" max="3" width="15.85546875" style="3" customWidth="1"/>
    <col min="4" max="4" width="22" style="3" customWidth="1"/>
    <col min="5" max="16384" width="9.140625" style="3"/>
  </cols>
  <sheetData>
    <row r="1" spans="1:4" ht="30.6" customHeight="1" x14ac:dyDescent="0.2">
      <c r="A1" s="114"/>
      <c r="B1" s="115"/>
      <c r="C1" s="115"/>
      <c r="D1" s="115"/>
    </row>
    <row r="2" spans="1:4" ht="43.5" customHeight="1" x14ac:dyDescent="0.2">
      <c r="A2" s="70"/>
      <c r="B2" s="119" t="s">
        <v>21</v>
      </c>
      <c r="C2" s="120"/>
      <c r="D2" s="120"/>
    </row>
    <row r="3" spans="1:4" ht="30.75" thickBot="1" x14ac:dyDescent="0.25">
      <c r="A3" s="31" t="s">
        <v>2</v>
      </c>
      <c r="B3" s="7" t="s">
        <v>3</v>
      </c>
      <c r="C3" s="7" t="s">
        <v>29</v>
      </c>
      <c r="D3" s="7" t="s">
        <v>10</v>
      </c>
    </row>
    <row r="4" spans="1:4" ht="25.5" customHeight="1" thickBot="1" x14ac:dyDescent="0.25">
      <c r="A4" s="121" t="s">
        <v>36</v>
      </c>
      <c r="B4" s="122"/>
      <c r="C4" s="122"/>
      <c r="D4" s="122"/>
    </row>
    <row r="5" spans="1:4" s="6" customFormat="1" ht="18" hidden="1" customHeight="1" thickBot="1" x14ac:dyDescent="0.25">
      <c r="A5" s="108" t="s">
        <v>38</v>
      </c>
      <c r="B5" s="108"/>
      <c r="C5" s="108"/>
      <c r="D5" s="108"/>
    </row>
    <row r="6" spans="1:4" s="6" customFormat="1" ht="18" hidden="1" customHeight="1" x14ac:dyDescent="0.2">
      <c r="A6" s="57"/>
      <c r="B6" s="169" t="s">
        <v>109</v>
      </c>
      <c r="C6" s="15" t="s">
        <v>30</v>
      </c>
      <c r="D6" s="14"/>
    </row>
    <row r="7" spans="1:4" s="6" customFormat="1" ht="18" hidden="1" customHeight="1" x14ac:dyDescent="0.2">
      <c r="A7" s="57"/>
      <c r="B7" s="169"/>
      <c r="C7" s="59" t="s">
        <v>110</v>
      </c>
      <c r="D7" s="14" t="e">
        <f>#REF!*2</f>
        <v>#REF!</v>
      </c>
    </row>
    <row r="8" spans="1:4" s="6" customFormat="1" ht="18" hidden="1" customHeight="1" x14ac:dyDescent="0.2">
      <c r="A8" s="57"/>
      <c r="B8" s="169"/>
      <c r="C8" s="15" t="s">
        <v>46</v>
      </c>
      <c r="D8" s="14" t="e">
        <f>#REF!*2</f>
        <v>#REF!</v>
      </c>
    </row>
    <row r="9" spans="1:4" s="6" customFormat="1" ht="18" hidden="1" customHeight="1" x14ac:dyDescent="0.2">
      <c r="A9" s="57"/>
      <c r="B9" s="169"/>
      <c r="C9" s="15" t="s">
        <v>45</v>
      </c>
      <c r="D9" s="14" t="e">
        <f>#REF!*2</f>
        <v>#REF!</v>
      </c>
    </row>
    <row r="10" spans="1:4" ht="15" hidden="1" x14ac:dyDescent="0.2">
      <c r="A10" s="57"/>
      <c r="B10" s="169"/>
      <c r="C10" s="15" t="s">
        <v>32</v>
      </c>
      <c r="D10" s="14" t="e">
        <f>#REF!*2</f>
        <v>#REF!</v>
      </c>
    </row>
    <row r="11" spans="1:4" s="6" customFormat="1" ht="18" hidden="1" customHeight="1" thickBot="1" x14ac:dyDescent="0.25">
      <c r="A11" s="108" t="s">
        <v>39</v>
      </c>
      <c r="B11" s="108"/>
      <c r="C11" s="108"/>
      <c r="D11" s="108"/>
    </row>
    <row r="12" spans="1:4" s="6" customFormat="1" ht="18" hidden="1" customHeight="1" x14ac:dyDescent="0.2">
      <c r="A12" s="57"/>
      <c r="B12" s="169" t="s">
        <v>109</v>
      </c>
      <c r="C12" s="15" t="s">
        <v>30</v>
      </c>
      <c r="D12" s="14"/>
    </row>
    <row r="13" spans="1:4" s="6" customFormat="1" ht="18" hidden="1" customHeight="1" x14ac:dyDescent="0.2">
      <c r="A13" s="57"/>
      <c r="B13" s="169"/>
      <c r="C13" s="59" t="s">
        <v>110</v>
      </c>
      <c r="D13" s="14" t="e">
        <f>#REF!*3</f>
        <v>#REF!</v>
      </c>
    </row>
    <row r="14" spans="1:4" s="6" customFormat="1" ht="18" hidden="1" customHeight="1" x14ac:dyDescent="0.2">
      <c r="A14" s="57"/>
      <c r="B14" s="169"/>
      <c r="C14" s="15" t="s">
        <v>46</v>
      </c>
      <c r="D14" s="14" t="e">
        <f>#REF!*3</f>
        <v>#REF!</v>
      </c>
    </row>
    <row r="15" spans="1:4" s="6" customFormat="1" ht="18" hidden="1" customHeight="1" x14ac:dyDescent="0.2">
      <c r="A15" s="57"/>
      <c r="B15" s="169"/>
      <c r="C15" s="15" t="s">
        <v>45</v>
      </c>
      <c r="D15" s="14" t="e">
        <f>#REF!*3</f>
        <v>#REF!</v>
      </c>
    </row>
    <row r="16" spans="1:4" ht="19.5" hidden="1" customHeight="1" thickBot="1" x14ac:dyDescent="0.25">
      <c r="A16" s="57"/>
      <c r="B16" s="169"/>
      <c r="C16" s="15" t="s">
        <v>32</v>
      </c>
      <c r="D16" s="14" t="e">
        <f>D10*3</f>
        <v>#REF!</v>
      </c>
    </row>
    <row r="17" spans="1:4" ht="26.25" customHeight="1" x14ac:dyDescent="0.2">
      <c r="A17" s="109" t="s">
        <v>127</v>
      </c>
      <c r="B17" s="109"/>
      <c r="C17" s="109"/>
      <c r="D17" s="109"/>
    </row>
    <row r="18" spans="1:4" ht="26.25" customHeight="1" x14ac:dyDescent="0.2">
      <c r="A18" s="108" t="s">
        <v>128</v>
      </c>
      <c r="B18" s="108"/>
      <c r="C18" s="108"/>
      <c r="D18" s="108"/>
    </row>
    <row r="19" spans="1:4" ht="42.75" hidden="1" customHeight="1" thickBot="1" x14ac:dyDescent="0.25">
      <c r="A19" s="109" t="s">
        <v>49</v>
      </c>
      <c r="B19" s="109"/>
      <c r="C19" s="109"/>
      <c r="D19" s="109"/>
    </row>
    <row r="20" spans="1:4" ht="15" hidden="1" x14ac:dyDescent="0.2">
      <c r="A20" s="57" t="s">
        <v>27</v>
      </c>
      <c r="B20" s="61" t="s">
        <v>23</v>
      </c>
      <c r="C20" s="15">
        <v>1</v>
      </c>
      <c r="D20" s="62">
        <v>19000</v>
      </c>
    </row>
    <row r="21" spans="1:4" ht="20.45" customHeight="1" x14ac:dyDescent="0.2">
      <c r="A21" s="80" t="s">
        <v>162</v>
      </c>
      <c r="B21" s="60" t="s">
        <v>168</v>
      </c>
      <c r="C21" s="15">
        <v>1</v>
      </c>
      <c r="D21" s="62">
        <v>2900</v>
      </c>
    </row>
    <row r="22" spans="1:4" ht="21" x14ac:dyDescent="0.2">
      <c r="A22" s="109" t="s">
        <v>47</v>
      </c>
      <c r="B22" s="109"/>
      <c r="C22" s="109"/>
      <c r="D22" s="109"/>
    </row>
    <row r="23" spans="1:4" ht="15" x14ac:dyDescent="0.2">
      <c r="A23" s="108" t="s">
        <v>129</v>
      </c>
      <c r="B23" s="108"/>
      <c r="C23" s="108"/>
      <c r="D23" s="108"/>
    </row>
    <row r="24" spans="1:4" ht="25.5" x14ac:dyDescent="0.2">
      <c r="A24" s="80" t="s">
        <v>202</v>
      </c>
      <c r="B24" s="74" t="s">
        <v>130</v>
      </c>
      <c r="C24" s="15">
        <v>1</v>
      </c>
      <c r="D24" s="62">
        <v>3900</v>
      </c>
    </row>
    <row r="25" spans="1:4" ht="25.5" x14ac:dyDescent="0.2">
      <c r="A25" s="80" t="s">
        <v>203</v>
      </c>
      <c r="B25" s="74" t="s">
        <v>131</v>
      </c>
      <c r="C25" s="15">
        <v>1</v>
      </c>
      <c r="D25" s="62">
        <v>3900</v>
      </c>
    </row>
    <row r="26" spans="1:4" ht="21" x14ac:dyDescent="0.2">
      <c r="A26" s="109" t="s">
        <v>48</v>
      </c>
      <c r="B26" s="109"/>
      <c r="C26" s="109"/>
      <c r="D26" s="109"/>
    </row>
    <row r="27" spans="1:4" ht="15" x14ac:dyDescent="0.2">
      <c r="A27" s="108" t="s">
        <v>134</v>
      </c>
      <c r="B27" s="108"/>
      <c r="C27" s="108"/>
      <c r="D27" s="108"/>
    </row>
    <row r="28" spans="1:4" ht="15" x14ac:dyDescent="0.2">
      <c r="A28" s="80" t="s">
        <v>204</v>
      </c>
      <c r="B28" s="58" t="s">
        <v>132</v>
      </c>
      <c r="C28" s="15">
        <v>1</v>
      </c>
      <c r="D28" s="62">
        <v>3900</v>
      </c>
    </row>
    <row r="29" spans="1:4" ht="27.6" customHeight="1" x14ac:dyDescent="0.2">
      <c r="A29" s="108" t="s">
        <v>133</v>
      </c>
      <c r="B29" s="108"/>
      <c r="C29" s="108"/>
      <c r="D29" s="108"/>
    </row>
    <row r="30" spans="1:4" ht="15" x14ac:dyDescent="0.2">
      <c r="A30" s="80" t="s">
        <v>176</v>
      </c>
      <c r="B30" s="60" t="s">
        <v>167</v>
      </c>
      <c r="C30" s="15">
        <v>1</v>
      </c>
      <c r="D30" s="62">
        <v>5900</v>
      </c>
    </row>
    <row r="31" spans="1:4" ht="21" x14ac:dyDescent="0.2">
      <c r="A31" s="109" t="s">
        <v>47</v>
      </c>
      <c r="B31" s="109"/>
      <c r="C31" s="109"/>
      <c r="D31" s="109"/>
    </row>
    <row r="32" spans="1:4" ht="15" x14ac:dyDescent="0.2">
      <c r="A32" s="108" t="s">
        <v>135</v>
      </c>
      <c r="B32" s="108"/>
      <c r="C32" s="108"/>
      <c r="D32" s="108"/>
    </row>
    <row r="33" spans="1:4" ht="30.75" customHeight="1" x14ac:dyDescent="0.2">
      <c r="A33" s="80" t="s">
        <v>202</v>
      </c>
      <c r="B33" s="74" t="s">
        <v>130</v>
      </c>
      <c r="C33" s="15">
        <v>1</v>
      </c>
      <c r="D33" s="62">
        <v>3900</v>
      </c>
    </row>
    <row r="34" spans="1:4" ht="25.5" x14ac:dyDescent="0.2">
      <c r="A34" s="80" t="s">
        <v>203</v>
      </c>
      <c r="B34" s="74" t="s">
        <v>131</v>
      </c>
      <c r="C34" s="15">
        <v>1</v>
      </c>
      <c r="D34" s="62">
        <v>3900</v>
      </c>
    </row>
    <row r="35" spans="1:4" ht="21" x14ac:dyDescent="0.2">
      <c r="A35" s="109" t="s">
        <v>48</v>
      </c>
      <c r="B35" s="109"/>
      <c r="C35" s="109"/>
      <c r="D35" s="109"/>
    </row>
    <row r="36" spans="1:4" ht="15" x14ac:dyDescent="0.2">
      <c r="A36" s="108" t="s">
        <v>136</v>
      </c>
      <c r="B36" s="108"/>
      <c r="C36" s="108"/>
      <c r="D36" s="108"/>
    </row>
    <row r="37" spans="1:4" ht="15" x14ac:dyDescent="0.2">
      <c r="A37" s="80" t="s">
        <v>204</v>
      </c>
      <c r="B37" s="58" t="s">
        <v>132</v>
      </c>
      <c r="C37" s="15">
        <v>1</v>
      </c>
      <c r="D37" s="62">
        <v>3900</v>
      </c>
    </row>
    <row r="38" spans="1:4" s="6" customFormat="1" ht="18" customHeight="1" thickBot="1" x14ac:dyDescent="0.25">
      <c r="A38" s="170" t="s">
        <v>137</v>
      </c>
      <c r="B38" s="171"/>
      <c r="C38" s="171"/>
      <c r="D38" s="171"/>
    </row>
    <row r="39" spans="1:4" x14ac:dyDescent="0.2">
      <c r="A39" s="39"/>
      <c r="B39" s="41" t="s">
        <v>62</v>
      </c>
      <c r="C39" s="40"/>
      <c r="D39" s="4"/>
    </row>
    <row r="40" spans="1:4" x14ac:dyDescent="0.2">
      <c r="A40" s="39"/>
      <c r="B40" s="41" t="s">
        <v>63</v>
      </c>
      <c r="C40" s="40"/>
      <c r="D40" s="4"/>
    </row>
    <row r="41" spans="1:4" x14ac:dyDescent="0.2">
      <c r="A41" s="39"/>
      <c r="B41" s="41" t="s">
        <v>73</v>
      </c>
      <c r="C41" s="40"/>
      <c r="D41" s="4"/>
    </row>
    <row r="42" spans="1:4" x14ac:dyDescent="0.2">
      <c r="A42" s="39"/>
      <c r="B42" s="41" t="s">
        <v>76</v>
      </c>
      <c r="C42" s="40"/>
      <c r="D42" s="4"/>
    </row>
    <row r="43" spans="1:4" x14ac:dyDescent="0.2">
      <c r="A43" s="39"/>
      <c r="B43" s="41" t="s">
        <v>5</v>
      </c>
      <c r="C43" s="40"/>
      <c r="D43" s="4"/>
    </row>
    <row r="44" spans="1:4" x14ac:dyDescent="0.2">
      <c r="A44" s="39"/>
      <c r="B44" s="41" t="s">
        <v>86</v>
      </c>
      <c r="C44" s="40"/>
      <c r="D44" s="4"/>
    </row>
    <row r="45" spans="1:4" ht="15" customHeight="1" x14ac:dyDescent="0.2">
      <c r="A45" s="39"/>
      <c r="B45" s="41" t="s">
        <v>8</v>
      </c>
      <c r="C45" s="40"/>
      <c r="D45" s="4"/>
    </row>
    <row r="46" spans="1:4" ht="15.75" thickBot="1" x14ac:dyDescent="0.25">
      <c r="A46" s="170" t="s">
        <v>138</v>
      </c>
      <c r="B46" s="171"/>
      <c r="C46" s="171"/>
      <c r="D46" s="171"/>
    </row>
    <row r="47" spans="1:4" x14ac:dyDescent="0.2">
      <c r="A47" s="39"/>
      <c r="B47" s="41" t="s">
        <v>139</v>
      </c>
      <c r="C47" s="40"/>
      <c r="D47" s="4"/>
    </row>
    <row r="48" spans="1:4" x14ac:dyDescent="0.2">
      <c r="A48" s="39"/>
      <c r="B48" s="41" t="s">
        <v>60</v>
      </c>
      <c r="C48" s="40"/>
      <c r="D48" s="4"/>
    </row>
    <row r="49" spans="1:4" x14ac:dyDescent="0.2">
      <c r="A49" s="39"/>
      <c r="B49" s="41" t="s">
        <v>140</v>
      </c>
      <c r="C49" s="40"/>
      <c r="D49" s="4"/>
    </row>
    <row r="50" spans="1:4" x14ac:dyDescent="0.2">
      <c r="A50" s="39"/>
      <c r="B50" s="41" t="s">
        <v>94</v>
      </c>
      <c r="C50" s="40"/>
      <c r="D50" s="4"/>
    </row>
    <row r="51" spans="1:4" x14ac:dyDescent="0.2">
      <c r="A51" s="39"/>
      <c r="B51" s="41" t="s">
        <v>67</v>
      </c>
      <c r="C51" s="40"/>
      <c r="D51" s="4"/>
    </row>
    <row r="52" spans="1:4" x14ac:dyDescent="0.2">
      <c r="A52" s="39"/>
      <c r="B52" s="41" t="s">
        <v>83</v>
      </c>
      <c r="C52" s="40"/>
      <c r="D52" s="4"/>
    </row>
    <row r="53" spans="1:4" ht="13.5" thickBot="1" x14ac:dyDescent="0.25">
      <c r="A53" s="43"/>
      <c r="B53" s="44" t="s">
        <v>93</v>
      </c>
      <c r="C53" s="45"/>
      <c r="D53" s="46"/>
    </row>
    <row r="54" spans="1:4" s="6" customFormat="1" ht="18" customHeight="1" thickBot="1" x14ac:dyDescent="0.25">
      <c r="A54" s="102" t="s">
        <v>26</v>
      </c>
      <c r="B54" s="103"/>
      <c r="C54" s="103"/>
      <c r="D54" s="103"/>
    </row>
    <row r="55" spans="1:4" x14ac:dyDescent="0.2">
      <c r="A55" s="47"/>
      <c r="B55" s="48" t="s">
        <v>15</v>
      </c>
      <c r="C55" s="49"/>
      <c r="D55" s="50"/>
    </row>
    <row r="56" spans="1:4" x14ac:dyDescent="0.2">
      <c r="A56" s="23"/>
      <c r="B56" s="5" t="s">
        <v>16</v>
      </c>
      <c r="C56" s="1"/>
      <c r="D56" s="4"/>
    </row>
    <row r="57" spans="1:4" x14ac:dyDescent="0.2">
      <c r="A57" s="23"/>
      <c r="B57" s="5" t="s">
        <v>17</v>
      </c>
      <c r="C57" s="1"/>
      <c r="D57" s="4"/>
    </row>
    <row r="58" spans="1:4" x14ac:dyDescent="0.2">
      <c r="A58" s="23"/>
      <c r="B58" s="5" t="s">
        <v>19</v>
      </c>
      <c r="C58" s="1"/>
      <c r="D58" s="4"/>
    </row>
    <row r="59" spans="1:4" x14ac:dyDescent="0.2">
      <c r="A59" s="23"/>
      <c r="B59" s="5" t="s">
        <v>18</v>
      </c>
      <c r="C59" s="1"/>
      <c r="D59" s="4"/>
    </row>
    <row r="60" spans="1:4" ht="13.5" thickBot="1" x14ac:dyDescent="0.25">
      <c r="A60" s="25"/>
      <c r="B60" s="26" t="s">
        <v>20</v>
      </c>
      <c r="C60" s="27"/>
      <c r="D60" s="28"/>
    </row>
  </sheetData>
  <mergeCells count="22">
    <mergeCell ref="A31:D31"/>
    <mergeCell ref="A38:D38"/>
    <mergeCell ref="A54:D54"/>
    <mergeCell ref="B6:B10"/>
    <mergeCell ref="A11:D11"/>
    <mergeCell ref="B12:B16"/>
    <mergeCell ref="A17:D17"/>
    <mergeCell ref="A18:D18"/>
    <mergeCell ref="A19:D19"/>
    <mergeCell ref="A35:D35"/>
    <mergeCell ref="A32:D32"/>
    <mergeCell ref="A36:D36"/>
    <mergeCell ref="A46:D46"/>
    <mergeCell ref="A22:D22"/>
    <mergeCell ref="A23:D23"/>
    <mergeCell ref="A26:D26"/>
    <mergeCell ref="A27:D27"/>
    <mergeCell ref="A29:D29"/>
    <mergeCell ref="A5:D5"/>
    <mergeCell ref="A1:D1"/>
    <mergeCell ref="B2:D2"/>
    <mergeCell ref="A4:D4"/>
  </mergeCells>
  <dataValidations count="2">
    <dataValidation type="textLength" allowBlank="1" showInputMessage="1" showErrorMessage="1" errorTitle="Длина превышена" error="Это значение должно иметь длину 100 или меньше символов." promptTitle="Обязательное поле." prompt="Тип данных: текст._x000a_Максимальная длина: 100 символов." sqref="A12:A16 A33:A34 A6:A10 A30 A37 A24:A25 A20:A21 A28">
      <formula1>0</formula1>
      <formula2>100</formula2>
    </dataValidation>
    <dataValidation type="textLength" allowBlank="1" showInputMessage="1" showErrorMessage="1" errorTitle="Длина превышена" error="Это значение должно иметь длину 150 или меньше символов." promptTitle="Обязательное поле." prompt="Тип данных: текст._x000a_Максимальная длина: 150 символов." sqref="B6 B12">
      <formula1>0</formula1>
      <formula2>1500</formula2>
    </dataValidation>
  </dataValidations>
  <pageMargins left="0.7" right="0.7" top="0.75" bottom="0.75" header="0.3" footer="0.3"/>
  <pageSetup paperSize="9" scale="2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" sqref="G1"/>
    </sheetView>
  </sheetViews>
  <sheetFormatPr defaultRowHeight="12.75" x14ac:dyDescent="0.2"/>
  <cols>
    <col min="1" max="1" width="32.42578125" customWidth="1"/>
    <col min="2" max="2" width="34" customWidth="1"/>
    <col min="3" max="3" width="68.5703125" customWidth="1"/>
    <col min="4" max="4" width="57.85546875" customWidth="1"/>
    <col min="5" max="6" width="9.140625" customWidth="1"/>
  </cols>
  <sheetData>
    <row r="1" spans="1:4" ht="71.25" customHeight="1" x14ac:dyDescent="0.2">
      <c r="A1" s="191" t="s">
        <v>217</v>
      </c>
      <c r="B1" s="190"/>
      <c r="C1" s="190"/>
      <c r="D1" s="190"/>
    </row>
    <row r="2" spans="1:4" ht="28.5" customHeight="1" thickBot="1" x14ac:dyDescent="0.25"/>
    <row r="3" spans="1:4" ht="15" x14ac:dyDescent="0.2">
      <c r="A3" s="84" t="s">
        <v>2</v>
      </c>
      <c r="B3" s="85" t="s">
        <v>121</v>
      </c>
      <c r="C3" s="95" t="s">
        <v>208</v>
      </c>
      <c r="D3" s="86" t="s">
        <v>10</v>
      </c>
    </row>
    <row r="4" spans="1:4" ht="23.25" x14ac:dyDescent="0.2">
      <c r="A4" s="177" t="s">
        <v>192</v>
      </c>
      <c r="B4" s="178"/>
      <c r="C4" s="179"/>
      <c r="D4" s="180"/>
    </row>
    <row r="5" spans="1:4" ht="15" x14ac:dyDescent="0.2">
      <c r="A5" s="181" t="s">
        <v>163</v>
      </c>
      <c r="B5" s="164"/>
      <c r="C5" s="182"/>
      <c r="D5" s="183"/>
    </row>
    <row r="6" spans="1:4" ht="14.45" customHeight="1" x14ac:dyDescent="0.2">
      <c r="A6" s="172" t="s">
        <v>173</v>
      </c>
      <c r="B6" s="89" t="s">
        <v>123</v>
      </c>
      <c r="C6" s="184" t="s">
        <v>209</v>
      </c>
      <c r="D6" s="90" t="s">
        <v>212</v>
      </c>
    </row>
    <row r="7" spans="1:4" ht="18.75" customHeight="1" x14ac:dyDescent="0.2">
      <c r="A7" s="172"/>
      <c r="B7" s="89" t="s">
        <v>211</v>
      </c>
      <c r="C7" s="185"/>
      <c r="D7" s="90" t="s">
        <v>215</v>
      </c>
    </row>
    <row r="8" spans="1:4" ht="15" x14ac:dyDescent="0.2">
      <c r="A8" s="181" t="s">
        <v>164</v>
      </c>
      <c r="B8" s="164"/>
      <c r="C8" s="182"/>
      <c r="D8" s="183"/>
    </row>
    <row r="9" spans="1:4" ht="15" customHeight="1" x14ac:dyDescent="0.2">
      <c r="A9" s="172" t="s">
        <v>174</v>
      </c>
      <c r="B9" s="91" t="s">
        <v>123</v>
      </c>
      <c r="C9" s="188" t="s">
        <v>209</v>
      </c>
      <c r="D9" s="90" t="s">
        <v>212</v>
      </c>
    </row>
    <row r="10" spans="1:4" ht="18.75" customHeight="1" x14ac:dyDescent="0.2">
      <c r="A10" s="172"/>
      <c r="B10" s="89" t="s">
        <v>211</v>
      </c>
      <c r="C10" s="189"/>
      <c r="D10" s="90" t="s">
        <v>214</v>
      </c>
    </row>
    <row r="11" spans="1:4" ht="15" x14ac:dyDescent="0.2">
      <c r="A11" s="181" t="s">
        <v>165</v>
      </c>
      <c r="B11" s="164"/>
      <c r="C11" s="182"/>
      <c r="D11" s="183"/>
    </row>
    <row r="12" spans="1:4" ht="15" customHeight="1" x14ac:dyDescent="0.2">
      <c r="A12" s="172" t="s">
        <v>175</v>
      </c>
      <c r="B12" s="89" t="s">
        <v>123</v>
      </c>
      <c r="C12" s="184" t="s">
        <v>209</v>
      </c>
      <c r="D12" s="92" t="s">
        <v>191</v>
      </c>
    </row>
    <row r="13" spans="1:4" ht="16.5" customHeight="1" x14ac:dyDescent="0.2">
      <c r="A13" s="172"/>
      <c r="B13" s="89" t="s">
        <v>211</v>
      </c>
      <c r="C13" s="185"/>
      <c r="D13" s="90" t="s">
        <v>213</v>
      </c>
    </row>
    <row r="14" spans="1:4" ht="23.25" x14ac:dyDescent="0.2">
      <c r="A14" s="177" t="s">
        <v>124</v>
      </c>
      <c r="B14" s="178"/>
      <c r="C14" s="179"/>
      <c r="D14" s="180"/>
    </row>
    <row r="15" spans="1:4" ht="15" x14ac:dyDescent="0.2">
      <c r="A15" s="181" t="s">
        <v>122</v>
      </c>
      <c r="B15" s="164"/>
      <c r="C15" s="182"/>
      <c r="D15" s="183"/>
    </row>
    <row r="16" spans="1:4" ht="15.75" customHeight="1" x14ac:dyDescent="0.2">
      <c r="A16" s="173" t="s">
        <v>172</v>
      </c>
      <c r="B16" s="91" t="s">
        <v>125</v>
      </c>
      <c r="C16" s="186" t="s">
        <v>210</v>
      </c>
      <c r="D16" s="175" t="s">
        <v>216</v>
      </c>
    </row>
    <row r="17" spans="1:4" ht="13.5" thickBot="1" x14ac:dyDescent="0.25">
      <c r="A17" s="174"/>
      <c r="B17" s="93" t="s">
        <v>126</v>
      </c>
      <c r="C17" s="187"/>
      <c r="D17" s="176"/>
    </row>
    <row r="18" spans="1:4" x14ac:dyDescent="0.2">
      <c r="A18" s="87" t="s">
        <v>193</v>
      </c>
    </row>
  </sheetData>
  <mergeCells count="16">
    <mergeCell ref="A1:D1"/>
    <mergeCell ref="A8:D8"/>
    <mergeCell ref="A4:D4"/>
    <mergeCell ref="A5:D5"/>
    <mergeCell ref="A6:A7"/>
    <mergeCell ref="A11:D11"/>
    <mergeCell ref="A9:A10"/>
    <mergeCell ref="C6:C7"/>
    <mergeCell ref="C9:C10"/>
    <mergeCell ref="A12:A13"/>
    <mergeCell ref="A16:A17"/>
    <mergeCell ref="D16:D17"/>
    <mergeCell ref="A14:D14"/>
    <mergeCell ref="A15:D15"/>
    <mergeCell ref="C12:C13"/>
    <mergeCell ref="C16:C17"/>
  </mergeCells>
  <hyperlinks>
    <hyperlink ref="C6" r:id="rId1" location="courses"/>
    <hyperlink ref="C9" r:id="rId2" location="courses"/>
    <hyperlink ref="C12" r:id="rId3" location="courses"/>
    <hyperlink ref="C16" r:id="rId4" location="courses"/>
  </hyperlinks>
  <pageMargins left="0.7" right="0.7" top="0.75" bottom="0.75" header="0.3" footer="0.3"/>
  <pageSetup paperSize="9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DD1723DB036D419E9F47C27694EB18" ma:contentTypeVersion="0" ma:contentTypeDescription="Create a new document." ma:contentTypeScope="" ma:versionID="5df9e0dbe982a9ecf1d185f8deafc5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e0e3112098b4d1518554ee266199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ABD7D-557D-44EE-8959-FB511AA4D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5687E3-DC08-4F9E-9828-CA7B4D2CBF8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ADC7A25-4EE2-4E54-BEE0-6F0E33C774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PROMT Neural Translation Server</vt:lpstr>
      <vt:lpstr>Серверная система машинного Wi </vt:lpstr>
      <vt:lpstr>PROMT Translation Factoty </vt:lpstr>
      <vt:lpstr>Sheet1</vt:lpstr>
      <vt:lpstr>PROMT Professional NMT</vt:lpstr>
      <vt:lpstr>Training Addon</vt:lpstr>
      <vt:lpstr>Домашние продукты</vt:lpstr>
      <vt:lpstr>Пакеты обучения</vt:lpstr>
    </vt:vector>
  </TitlesOfParts>
  <Company>Promt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VitaliyM</dc:creator>
  <cp:lastModifiedBy>Летова Елизавета</cp:lastModifiedBy>
  <cp:lastPrinted>2024-06-04T10:29:24Z</cp:lastPrinted>
  <dcterms:created xsi:type="dcterms:W3CDTF">2008-03-12T08:03:30Z</dcterms:created>
  <dcterms:modified xsi:type="dcterms:W3CDTF">2025-04-04T08:03:31Z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0x010100C6DD1723DB036D419E9F47C27694EB18</vt:lpwstr>
  </property>
</Properties>
</file>