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/>
  <mc:AlternateContent xmlns:mc="http://schemas.openxmlformats.org/markup-compatibility/2006">
    <mc:Choice Requires="x15">
      <x15ac:absPath xmlns:x15ac="http://schemas.microsoft.com/office/spreadsheetml/2010/11/ac" url="https://pro32td.sharepoint.com/sites/msteams_d5d742/Shared Documents/[PRO32 Connect]/"/>
    </mc:Choice>
  </mc:AlternateContent>
  <xr:revisionPtr revIDLastSave="28" documentId="13_ncr:1_{A5960CA9-B69A-4777-8460-0D0F362BDE73}" xr6:coauthVersionLast="47" xr6:coauthVersionMax="47" xr10:uidLastSave="{A8A4F440-A18A-4169-825E-C29882CC3A86}"/>
  <bookViews>
    <workbookView xWindow="-98" yWindow="-98" windowWidth="19396" windowHeight="11596" firstSheet="1" activeTab="7" xr2:uid="{00000000-000D-0000-FFFF-FFFF00000000}"/>
  </bookViews>
  <sheets>
    <sheet name="Содержание" sheetId="14" r:id="rId1"/>
    <sheet name="SMB+Enterprise" sheetId="1" r:id="rId2"/>
    <sheet name="Ограничения Connect" sheetId="5" r:id="rId3"/>
    <sheet name="Сравнение редакций" sheetId="15" r:id="rId4"/>
    <sheet name="Connect Пакет расширения" sheetId="8" r:id="rId5"/>
    <sheet name="Калькулятор" sheetId="16" r:id="rId6"/>
    <sheet name="Правила лицензирования" sheetId="13" r:id="rId7"/>
    <sheet name="Структура партномера" sheetId="12" r:id="rId8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6" l="1"/>
  <c r="I7" i="16"/>
  <c r="I6" i="16"/>
  <c r="I5" i="16"/>
  <c r="I4" i="16"/>
  <c r="I3" i="16"/>
  <c r="H9" i="16" l="1"/>
</calcChain>
</file>

<file path=xl/sharedStrings.xml><?xml version="1.0" encoding="utf-8"?>
<sst xmlns="http://schemas.openxmlformats.org/spreadsheetml/2006/main" count="413" uniqueCount="220">
  <si>
    <t>Прайс-лист на Программу "PRO32 CONNECT" в 2024 для России</t>
  </si>
  <si>
    <t>Прайс-лист действует на территории Российской Федерации.</t>
  </si>
  <si>
    <t>Приведенные в прайс-листе цены действуют с 10.01.2025 и до следующей редакции</t>
  </si>
  <si>
    <t>Раздел</t>
  </si>
  <si>
    <t>Содержание</t>
  </si>
  <si>
    <t>SMB+Enterprise</t>
  </si>
  <si>
    <t>Цены на лицензии для корпоративных клиентов</t>
  </si>
  <si>
    <t>Ограничения PRO32 Connect</t>
  </si>
  <si>
    <t>Ограничения функционала продукта в зависимости от количества пользователей</t>
  </si>
  <si>
    <t>Сравнение редакций</t>
  </si>
  <si>
    <t>Сравнения редакций продукта PRO32 Connect</t>
  </si>
  <si>
    <t>Калькулятор NS</t>
  </si>
  <si>
    <t>Калькулятор для расчета стоимости новой продажи</t>
  </si>
  <si>
    <t>Connect Пакет расширения</t>
  </si>
  <si>
    <t>Состав пакетов расширения для PRO32 Connect</t>
  </si>
  <si>
    <t>Правила лицензирования</t>
  </si>
  <si>
    <t>Ценовая политика, состав комплектов бизнес-продуктов, правила расчета и скидки</t>
  </si>
  <si>
    <t>Структура партномеров</t>
  </si>
  <si>
    <t>Правила формирования партномера лицензии и список условных сокращений</t>
  </si>
  <si>
    <t>Прайс-лист 2024</t>
  </si>
  <si>
    <r>
      <rPr>
        <sz val="10"/>
        <color rgb="FFFF0000"/>
        <rFont val="Calibri"/>
        <family val="2"/>
        <charset val="204"/>
      </rPr>
      <t>Все цены указаны в рублях,</t>
    </r>
    <r>
      <rPr>
        <sz val="10"/>
        <color rgb="FF00454E"/>
        <rFont val="Fedra Sans Alt Pro Book"/>
      </rPr>
      <t xml:space="preserve"> </t>
    </r>
    <r>
      <rPr>
        <sz val="10"/>
        <color rgb="FFFF0000"/>
        <rFont val="Calibri"/>
        <family val="2"/>
        <charset val="204"/>
      </rPr>
      <t>НДС не облагается на основании подп. 26 п. 2 ст. 149 Налогового кодекса РФ</t>
    </r>
  </si>
  <si>
    <t>Продукт/бандл</t>
  </si>
  <si>
    <t>Формат поставки</t>
  </si>
  <si>
    <t>Расчет лицензии</t>
  </si>
  <si>
    <t>Срок действия лицензии</t>
  </si>
  <si>
    <t>Партномер в заказе</t>
  </si>
  <si>
    <t>Стоимость базовой лицензии</t>
  </si>
  <si>
    <t>PRO32_Connect_Standard_NS1Y</t>
  </si>
  <si>
    <t>Электронная лицензия</t>
  </si>
  <si>
    <t>По стоимости базовой лицензии</t>
  </si>
  <si>
    <t>1 год</t>
  </si>
  <si>
    <t>PRO32-CONS-NS-1-5</t>
  </si>
  <si>
    <t>PRO32_Connect_Standard_NS2Y</t>
  </si>
  <si>
    <t>2 года</t>
  </si>
  <si>
    <t>PRO32-CONS-NS-2-5</t>
  </si>
  <si>
    <t>PRO32_Connect_Advanced_NS1Y</t>
  </si>
  <si>
    <t>PRO32-CONA-NS-1-10</t>
  </si>
  <si>
    <t>по запросу</t>
  </si>
  <si>
    <t>PRO32_Connect_Advanced_NS2Y</t>
  </si>
  <si>
    <t>PRO32-CONA-NS-2-10</t>
  </si>
  <si>
    <t>PRO32_Connect_Enterprise_NS1Y</t>
  </si>
  <si>
    <t>PRO32-CONE-NS-1-10</t>
  </si>
  <si>
    <t>PRO32_Connect_Enterprise_UNLIMITED</t>
  </si>
  <si>
    <t>Бессрочная</t>
  </si>
  <si>
    <t>PRO32-CONE-NS-UN</t>
  </si>
  <si>
    <t>Пакеты расшиерния PRO32 Connect</t>
  </si>
  <si>
    <t>PRO32_Connect_S_User_Pack_NS1Y</t>
  </si>
  <si>
    <t>Пакет расширения Standard</t>
  </si>
  <si>
    <t>PRO32-CONSUPK-NS-Y-Q</t>
  </si>
  <si>
    <t>PRO32_Connect_S_Perpetual_50_PC_NS1Y</t>
  </si>
  <si>
    <t>PRO32-CONSPPC-NS-Y-Q</t>
  </si>
  <si>
    <t>PRO32_Connect_S_Fast_50_PC_NS1Y</t>
  </si>
  <si>
    <t>PRO32-CONSFPC-NS-Y-Q</t>
  </si>
  <si>
    <t>PRO32_Connect_S_Remote_10_U_NS1Y</t>
  </si>
  <si>
    <t>PRO32-CONSRWC-NS-Y-Q</t>
  </si>
  <si>
    <t>PRO32_Connect_A_User_Pack_NS1Y</t>
  </si>
  <si>
    <t>Пакет расширения Advanced</t>
  </si>
  <si>
    <t>PRO32-CONAUPK-NS-Y-Q</t>
  </si>
  <si>
    <t>PRO32_Connect_A_Perpetual_50_PC_NS1Y</t>
  </si>
  <si>
    <t>PRO32-CONAPPC-NS-Y-Q</t>
  </si>
  <si>
    <t>PRO32_Connect_A_Fast_50_PC_NS1Y</t>
  </si>
  <si>
    <t>PRO32-CONAFPC-NS-Y-Q</t>
  </si>
  <si>
    <t>PRO32_Connect_A_Remote_10_U_NS1Y</t>
  </si>
  <si>
    <t>PRO32-CONARWC-NS-Y-Q</t>
  </si>
  <si>
    <t>PRO32_Connect_E_User_Pack_NS1Y</t>
  </si>
  <si>
    <t>Пакет расширения Enterprise</t>
  </si>
  <si>
    <t>PRO32-CONEUPK-NS-Y-Q</t>
  </si>
  <si>
    <t>PRO32_Connect_E_Perpetual_50_PC_NS1Y</t>
  </si>
  <si>
    <t>PRO32-CONEPPC-NS-Y-Q</t>
  </si>
  <si>
    <t>PRO32_Connect_E_Fast_50_PC_NS1Y</t>
  </si>
  <si>
    <t>PRO32-CONEFPC-NS-Y-Q</t>
  </si>
  <si>
    <t>PRO32_Connect_E_Remote_10_U_NS1Y</t>
  </si>
  <si>
    <t>PRO32-CONERWC-NS-Y-Q</t>
  </si>
  <si>
    <t>PRO32_Connect_API_GB_NS1Y</t>
  </si>
  <si>
    <t>Пакет расширения Standard\Advanced</t>
  </si>
  <si>
    <t>PRO32-CONAPI-NS-Y-Q</t>
  </si>
  <si>
    <t>PRO32_Connect_Branding_NS1Y</t>
  </si>
  <si>
    <t>Пакет расширения Standard\Advanced\Enterprise</t>
  </si>
  <si>
    <t>PRO32-CONBRN-NS-Y-Q</t>
  </si>
  <si>
    <t>Состав тарифа</t>
  </si>
  <si>
    <t>ТАРИФ</t>
  </si>
  <si>
    <t>PRO32 Connect Standard</t>
  </si>
  <si>
    <t>PRO32 Connect Advanced</t>
  </si>
  <si>
    <t>PRO32 Connect Enterprise</t>
  </si>
  <si>
    <t>PRO32 Connect Enterprise Unlimited</t>
  </si>
  <si>
    <t>Кол-во пользователей</t>
  </si>
  <si>
    <t>Без ограничений</t>
  </si>
  <si>
    <t>Лимит постоянных ПК в доступе</t>
  </si>
  <si>
    <t>Лимит приглашений неконтролируемого доступа в день</t>
  </si>
  <si>
    <t>Запросы API</t>
  </si>
  <si>
    <t>1000 в час</t>
  </si>
  <si>
    <t>Максимальный размер передаваемого файла</t>
  </si>
  <si>
    <t>10 Gb</t>
  </si>
  <si>
    <t>10 GB</t>
  </si>
  <si>
    <t>Хранилище Gb для видеозаписей</t>
  </si>
  <si>
    <t>Функции</t>
  </si>
  <si>
    <t>SaaS</t>
  </si>
  <si>
    <t>✅</t>
  </si>
  <si>
    <t>Self-hosted</t>
  </si>
  <si>
    <t>❌</t>
  </si>
  <si>
    <t>Команда</t>
  </si>
  <si>
    <t>Одновременные подключения</t>
  </si>
  <si>
    <t>Совместное управление</t>
  </si>
  <si>
    <t>Права на группы устройств</t>
  </si>
  <si>
    <t>Отделы</t>
  </si>
  <si>
    <t>Журнал событий</t>
  </si>
  <si>
    <t>Постоянный доступ</t>
  </si>
  <si>
    <t>Wake-on-LAN</t>
  </si>
  <si>
    <t>Черный экран</t>
  </si>
  <si>
    <t>Поделиться устройством</t>
  </si>
  <si>
    <t>Постоянные ссылки</t>
  </si>
  <si>
    <t>Персонализация постоянных ссылок</t>
  </si>
  <si>
    <t>Быстрая поддержка</t>
  </si>
  <si>
    <t>Подключение по приглашениям</t>
  </si>
  <si>
    <t>Запрос на постоянный доступ</t>
  </si>
  <si>
    <t>Подключение</t>
  </si>
  <si>
    <t>Запись подключений</t>
  </si>
  <si>
    <t>Передача звука</t>
  </si>
  <si>
    <t xml:space="preserve">Звонки </t>
  </si>
  <si>
    <t>Передача папок</t>
  </si>
  <si>
    <t>Перезагрузка</t>
  </si>
  <si>
    <t>Несколько мониторов</t>
  </si>
  <si>
    <t>История подключений</t>
  </si>
  <si>
    <t>Настройки прокси</t>
  </si>
  <si>
    <t>Подключение к мобильным устройствам</t>
  </si>
  <si>
    <t>RDP</t>
  </si>
  <si>
    <t>Интеграции</t>
  </si>
  <si>
    <t>HTTP API</t>
  </si>
  <si>
    <t>Active Directory</t>
  </si>
  <si>
    <t>Single Sign-On</t>
  </si>
  <si>
    <t xml:space="preserve">Пакет расширения </t>
  </si>
  <si>
    <t>PRO32-CONSUPK-Y-Q</t>
  </si>
  <si>
    <t>Доступно в редакции</t>
  </si>
  <si>
    <t>Standard</t>
  </si>
  <si>
    <t>Количество операторов</t>
  </si>
  <si>
    <t>PRO32-CONAUPK-Y-Q</t>
  </si>
  <si>
    <t>Advanced</t>
  </si>
  <si>
    <t>PRO32-CONEUPK-Y-Q</t>
  </si>
  <si>
    <t>Enterprise</t>
  </si>
  <si>
    <t>PRO32-CONSPPC-Y-Q</t>
  </si>
  <si>
    <t>Количество ПК в постоянном доступе</t>
  </si>
  <si>
    <t>PRO32-CONAPPC-Y-Q</t>
  </si>
  <si>
    <t>PRO32-CONEPPC-Y-Q</t>
  </si>
  <si>
    <t>PRO32-CONSFPC-Y-Q</t>
  </si>
  <si>
    <t>Приглашения неконтролируемого доступа в день</t>
  </si>
  <si>
    <t>PRO32-CONAFPC-Y-Q</t>
  </si>
  <si>
    <t>PRO32-CONEFPC-Y-Q</t>
  </si>
  <si>
    <t>PRO32-CONSRWC-Y-Q</t>
  </si>
  <si>
    <t>Подключения для удаленных сотрудников</t>
  </si>
  <si>
    <t>PRO32-CONARWC-Y-Q</t>
  </si>
  <si>
    <t>PRO32-CONERWC-Y-Q</t>
  </si>
  <si>
    <t>PRO32-CONAPI-Y-Q</t>
  </si>
  <si>
    <t>Standard\Advanced</t>
  </si>
  <si>
    <t>5000\в час</t>
  </si>
  <si>
    <t>1 GB</t>
  </si>
  <si>
    <t>5 GB</t>
  </si>
  <si>
    <t>PRO32-CONBRN-Y-Q</t>
  </si>
  <si>
    <t>SOHO\Standard\Advanced\Enterprise</t>
  </si>
  <si>
    <t>Персонализация логотипа</t>
  </si>
  <si>
    <t>+</t>
  </si>
  <si>
    <t>Персонализация названия</t>
  </si>
  <si>
    <t>Поддомен в зоне *.pro32connect.ru</t>
  </si>
  <si>
    <t>Персональный домен</t>
  </si>
  <si>
    <t>ТАРИФЫ</t>
  </si>
  <si>
    <t>PRO32 Connect S</t>
  </si>
  <si>
    <t>CALC</t>
  </si>
  <si>
    <t>S</t>
  </si>
  <si>
    <t>Цена</t>
  </si>
  <si>
    <t>Базовая стоимость</t>
  </si>
  <si>
    <t>Количество пользователей</t>
  </si>
  <si>
    <t>ПК в постоянном доступе</t>
  </si>
  <si>
    <t>ПК в постояном доступе</t>
  </si>
  <si>
    <t>Лимит приглашений в день</t>
  </si>
  <si>
    <t>Пакет ГБ и API</t>
  </si>
  <si>
    <t>Хранилище Gb</t>
  </si>
  <si>
    <t>Пакет RemoteWorkers</t>
  </si>
  <si>
    <t>Брендинг</t>
  </si>
  <si>
    <t>Докупаемые параметры</t>
  </si>
  <si>
    <t>СТОИМОСТЬ</t>
  </si>
  <si>
    <t>Стоимость пользователя</t>
  </si>
  <si>
    <t>Стоимость доп ПК x50</t>
  </si>
  <si>
    <t>Поля выделенные желтым доступны для изменения</t>
  </si>
  <si>
    <t>Стоимость приглашений  x50</t>
  </si>
  <si>
    <r>
      <t xml:space="preserve">Значение поля </t>
    </r>
    <r>
      <rPr>
        <b/>
        <sz val="11"/>
        <color rgb="FF000000"/>
        <rFont val="Calibri"/>
        <family val="2"/>
        <charset val="204"/>
      </rPr>
      <t>Брендинг</t>
    </r>
    <r>
      <rPr>
        <sz val="11"/>
        <color theme="1"/>
        <rFont val="Calibri"/>
        <family val="2"/>
        <scheme val="minor"/>
      </rPr>
      <t xml:space="preserve"> может быть </t>
    </r>
    <r>
      <rPr>
        <b/>
        <sz val="11"/>
        <color rgb="FF000000"/>
        <rFont val="Calibri"/>
        <family val="2"/>
        <charset val="204"/>
      </rPr>
      <t>0 либо 1</t>
    </r>
  </si>
  <si>
    <t>Пакет ГБ и API (5GB, 5000 API)</t>
  </si>
  <si>
    <t>Пакет RemoteWorkers x10</t>
  </si>
  <si>
    <t>Ценовая политика</t>
  </si>
  <si>
    <r>
      <t>Рекомендованные розничные цены во всех разделах указаны в рублях</t>
    </r>
    <r>
      <rPr>
        <sz val="9"/>
        <color theme="1"/>
        <rFont val="Calibri"/>
        <family val="2"/>
        <charset val="204"/>
        <scheme val="minor"/>
      </rPr>
      <t>, НДС не облагается на основании подп. 26 п2 ст 149 налогового кодекса РФ.</t>
    </r>
    <r>
      <rPr>
        <sz val="9"/>
        <color theme="1"/>
        <rFont val="Calibri"/>
        <family val="2"/>
        <scheme val="minor"/>
      </rPr>
      <t xml:space="preserve">
В разделе SMB+Enterprise для расчета стоимости лицензии необходимо умножить количество пользователей на рекомендуемую розничную цену из соответствующего диапазона.</t>
    </r>
  </si>
  <si>
    <t xml:space="preserve"> PRO32_Connect</t>
  </si>
  <si>
    <t>Лицензия дает право использовать продукты для управления удаленной рабочей станцией. Количество лицензий рассчитывается по общему числу пользователей.</t>
  </si>
  <si>
    <t>Правила расчета и скидки</t>
  </si>
  <si>
    <t>Правило округления</t>
  </si>
  <si>
    <t>При расчете стоимости продуктов  при продлениях, миграциях и прочих случаях необходимо использовать «правило округления». Когда в сумме появляются копейки, необходимо следовать правилу математического округления до целого числа.</t>
  </si>
  <si>
    <t>Правило расчета пакетов расширения</t>
  </si>
  <si>
    <t>Расчет стоимости производится исходя из необходимого количества пакетов. При расчете пакетов расширения на 2 года необходимо применить коэффицент 1.5</t>
  </si>
  <si>
    <t>Стоимость продления</t>
  </si>
  <si>
    <t>Продление лицензий PRO32 Connect на 1 год = 70% от стоимости годовой лицензии</t>
  </si>
  <si>
    <t>Продление лицензий Connect на 2 года по запросу</t>
  </si>
  <si>
    <t>Дополнительные скидки</t>
  </si>
  <si>
    <t>Миграция - скидка до 30%
Предложение актуально при миграции с аналогичных продуктов, которые продаются на территории РФ.</t>
  </si>
  <si>
    <t xml:space="preserve">Элемент партномера </t>
  </si>
  <si>
    <t>Значение</t>
  </si>
  <si>
    <t>CON</t>
  </si>
  <si>
    <t>Продукт управления удаленной рабочей станцией</t>
  </si>
  <si>
    <t>CONS</t>
  </si>
  <si>
    <t>Стандартная лицензия</t>
  </si>
  <si>
    <t>CONA</t>
  </si>
  <si>
    <t>Расширенная лицензия</t>
  </si>
  <si>
    <t>CONE</t>
  </si>
  <si>
    <t>Enterprise лицензия</t>
  </si>
  <si>
    <t>NS</t>
  </si>
  <si>
    <t>Новая продажа</t>
  </si>
  <si>
    <t>Год действия лицензии</t>
  </si>
  <si>
    <t>U</t>
  </si>
  <si>
    <t>UPK, PPC, FPC, RWC, API, BRN</t>
  </si>
  <si>
    <t>Дополнительный пакет расширения к лицензии</t>
  </si>
  <si>
    <t>Y</t>
  </si>
  <si>
    <t>Количество лет</t>
  </si>
  <si>
    <t>Q</t>
  </si>
  <si>
    <t>Колличество пакетов расширения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</si>
</sst>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₽&quot;;[Red]\-#,##0\ &quot;₽&quot;"/>
    <numFmt numFmtId="164" formatCode="#,##0\ _₽"/>
    <numFmt numFmtId="165" formatCode="_-* #,##0\ [$₽-419]_-;\-* #,##0\ [$₽-419]_-;_-* &quot;-&quot;??\ [$₽-419]_-;_-@_-"/>
  </numFmts>
  <fonts count="33">
    <font>
      <sz val="11"/>
      <color theme="1"/>
      <name val="Calibri"/>
      <family val="2"/>
      <scheme val="minor"/>
    </font>
    <font>
      <b/>
      <sz val="9"/>
      <color theme="0"/>
      <name val="Fedra Sans Alt Pro Light LF"/>
      <family val="3"/>
    </font>
    <font>
      <b/>
      <sz val="9"/>
      <color theme="0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2"/>
      <color theme="0"/>
      <name val="Fedra Sans Alt Pro Light LF"/>
      <family val="3"/>
    </font>
    <font>
      <sz val="9"/>
      <color rgb="FFFF0000"/>
      <name val="Calibri"/>
      <family val="2"/>
      <scheme val="minor"/>
    </font>
    <font>
      <sz val="10"/>
      <color rgb="FF000000"/>
      <name val="Arial Cyr"/>
    </font>
    <font>
      <b/>
      <sz val="20"/>
      <color rgb="FF00454E"/>
      <name val="Fedra Sans Alt Pro Book"/>
      <family val="2"/>
    </font>
    <font>
      <b/>
      <sz val="10"/>
      <color indexed="10"/>
      <name val="Fedra Sans Alt Pro Med LF"/>
      <family val="3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</font>
    <font>
      <sz val="10"/>
      <color rgb="FF00454E"/>
      <name val="Fedra Sans Alt Pro Book"/>
      <family val="2"/>
      <charset val="204"/>
    </font>
    <font>
      <sz val="10"/>
      <color rgb="FF00454E"/>
      <name val="Fedra Sans Alt Pro Book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rgb="FF00454E"/>
        <bgColor indexed="64"/>
      </patternFill>
    </fill>
    <fill>
      <patternFill patternType="solid">
        <fgColor rgb="FF0094A1"/>
        <bgColor indexed="64"/>
      </patternFill>
    </fill>
    <fill>
      <patternFill patternType="solid">
        <fgColor rgb="FFBDD1DB"/>
        <bgColor indexed="64"/>
      </patternFill>
    </fill>
    <fill>
      <patternFill patternType="solid">
        <fgColor rgb="FFE8EDF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1DB"/>
        <bgColor rgb="FF000000"/>
      </patternFill>
    </fill>
    <fill>
      <patternFill patternType="solid">
        <fgColor rgb="FFE8EDF0"/>
        <bgColor rgb="FF000000"/>
      </patternFill>
    </fill>
    <fill>
      <patternFill patternType="solid">
        <fgColor rgb="FF833C0C"/>
        <bgColor rgb="FF000000"/>
      </patternFill>
    </fill>
    <fill>
      <patternFill patternType="solid">
        <fgColor rgb="FFD9E1F2"/>
        <bgColor rgb="FFFFFFFF"/>
      </patternFill>
    </fill>
    <fill>
      <patternFill patternType="solid">
        <fgColor rgb="FFD9E1F2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rgb="FF000000"/>
      </patternFill>
    </fill>
  </fills>
  <borders count="40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6" fillId="0" borderId="0"/>
    <xf numFmtId="0" fontId="27" fillId="0" borderId="0"/>
  </cellStyleXfs>
  <cellXfs count="133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/>
    <xf numFmtId="0" fontId="0" fillId="0" borderId="0" xfId="0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9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 textRotation="90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8" fillId="0" borderId="2" xfId="0" applyFont="1" applyBorder="1" applyAlignment="1">
      <alignment horizontal="left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3" fillId="4" borderId="2" xfId="0" applyFont="1" applyFill="1" applyBorder="1"/>
    <xf numFmtId="0" fontId="3" fillId="5" borderId="2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 textRotation="90" wrapText="1"/>
    </xf>
    <xf numFmtId="0" fontId="4" fillId="4" borderId="2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left" readingOrder="1"/>
    </xf>
    <xf numFmtId="0" fontId="3" fillId="0" borderId="0" xfId="0" applyFont="1"/>
    <xf numFmtId="0" fontId="4" fillId="4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" fillId="2" borderId="0" xfId="0" applyFont="1" applyFill="1" applyAlignment="1">
      <alignment vertical="center" wrapText="1"/>
    </xf>
    <xf numFmtId="0" fontId="1" fillId="3" borderId="7" xfId="0" applyFont="1" applyFill="1" applyBorder="1" applyAlignment="1">
      <alignment wrapText="1"/>
    </xf>
    <xf numFmtId="0" fontId="4" fillId="4" borderId="10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3" fillId="5" borderId="0" xfId="0" applyFont="1" applyFill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6" fillId="0" borderId="0" xfId="0" applyFont="1"/>
    <xf numFmtId="0" fontId="19" fillId="13" borderId="3" xfId="0" applyFont="1" applyFill="1" applyBorder="1"/>
    <xf numFmtId="0" fontId="18" fillId="13" borderId="4" xfId="0" applyFont="1" applyFill="1" applyBorder="1"/>
    <xf numFmtId="0" fontId="7" fillId="11" borderId="5" xfId="0" applyFont="1" applyFill="1" applyBorder="1" applyAlignment="1">
      <alignment horizontal="left" vertical="center"/>
    </xf>
    <xf numFmtId="0" fontId="7" fillId="12" borderId="6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6" fillId="14" borderId="0" xfId="0" applyFont="1" applyFill="1"/>
    <xf numFmtId="164" fontId="3" fillId="5" borderId="2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/>
    </xf>
    <xf numFmtId="0" fontId="24" fillId="0" borderId="0" xfId="0" applyFont="1" applyAlignment="1">
      <alignment vertical="top" wrapText="1"/>
    </xf>
    <xf numFmtId="0" fontId="25" fillId="15" borderId="12" xfId="0" applyFont="1" applyFill="1" applyBorder="1" applyAlignment="1">
      <alignment horizontal="left" vertical="center" wrapText="1"/>
    </xf>
    <xf numFmtId="0" fontId="26" fillId="7" borderId="16" xfId="0" applyFont="1" applyFill="1" applyBorder="1" applyAlignment="1">
      <alignment horizontal="left" vertical="center" wrapText="1"/>
    </xf>
    <xf numFmtId="0" fontId="26" fillId="7" borderId="20" xfId="0" applyFont="1" applyFill="1" applyBorder="1" applyAlignment="1">
      <alignment horizontal="left" vertical="center" wrapText="1"/>
    </xf>
    <xf numFmtId="0" fontId="25" fillId="15" borderId="13" xfId="0" applyFont="1" applyFill="1" applyBorder="1" applyAlignment="1">
      <alignment horizontal="left" vertical="center" wrapText="1"/>
    </xf>
    <xf numFmtId="0" fontId="25" fillId="15" borderId="14" xfId="0" applyFont="1" applyFill="1" applyBorder="1" applyAlignment="1">
      <alignment horizontal="left" vertical="center" wrapText="1"/>
    </xf>
    <xf numFmtId="0" fontId="25" fillId="15" borderId="15" xfId="0" applyFont="1" applyFill="1" applyBorder="1" applyAlignment="1">
      <alignment horizontal="left" vertical="center" wrapText="1"/>
    </xf>
    <xf numFmtId="0" fontId="26" fillId="7" borderId="25" xfId="0" applyFont="1" applyFill="1" applyBorder="1" applyAlignment="1">
      <alignment horizontal="left" vertical="center" wrapText="1"/>
    </xf>
    <xf numFmtId="0" fontId="20" fillId="16" borderId="17" xfId="0" applyFont="1" applyFill="1" applyBorder="1" applyAlignment="1">
      <alignment horizontal="right" vertical="center"/>
    </xf>
    <xf numFmtId="0" fontId="20" fillId="17" borderId="19" xfId="0" applyFont="1" applyFill="1" applyBorder="1" applyAlignment="1">
      <alignment horizontal="right" vertical="center"/>
    </xf>
    <xf numFmtId="0" fontId="20" fillId="18" borderId="18" xfId="0" applyFont="1" applyFill="1" applyBorder="1" applyAlignment="1">
      <alignment horizontal="right" vertical="center"/>
    </xf>
    <xf numFmtId="0" fontId="20" fillId="16" borderId="26" xfId="0" applyFont="1" applyFill="1" applyBorder="1" applyAlignment="1">
      <alignment horizontal="right" vertical="center"/>
    </xf>
    <xf numFmtId="0" fontId="20" fillId="17" borderId="27" xfId="0" applyFont="1" applyFill="1" applyBorder="1" applyAlignment="1">
      <alignment horizontal="right" vertical="center"/>
    </xf>
    <xf numFmtId="0" fontId="20" fillId="16" borderId="21" xfId="0" applyFont="1" applyFill="1" applyBorder="1" applyAlignment="1">
      <alignment horizontal="right" vertical="center"/>
    </xf>
    <xf numFmtId="0" fontId="20" fillId="17" borderId="22" xfId="0" applyFont="1" applyFill="1" applyBorder="1" applyAlignment="1">
      <alignment horizontal="right" vertical="center"/>
    </xf>
    <xf numFmtId="0" fontId="20" fillId="18" borderId="23" xfId="0" applyFont="1" applyFill="1" applyBorder="1" applyAlignment="1">
      <alignment horizontal="right" vertical="center"/>
    </xf>
    <xf numFmtId="0" fontId="24" fillId="23" borderId="11" xfId="2" applyFont="1" applyFill="1" applyBorder="1" applyAlignment="1">
      <alignment wrapText="1"/>
    </xf>
    <xf numFmtId="0" fontId="24" fillId="19" borderId="11" xfId="2" applyFont="1" applyFill="1" applyBorder="1" applyAlignment="1">
      <alignment horizontal="center"/>
    </xf>
    <xf numFmtId="0" fontId="24" fillId="20" borderId="11" xfId="2" applyFont="1" applyFill="1" applyBorder="1" applyAlignment="1">
      <alignment horizontal="center"/>
    </xf>
    <xf numFmtId="0" fontId="24" fillId="21" borderId="11" xfId="2" applyFont="1" applyFill="1" applyBorder="1" applyAlignment="1">
      <alignment wrapText="1"/>
    </xf>
    <xf numFmtId="0" fontId="24" fillId="18" borderId="11" xfId="2" applyFont="1" applyFill="1" applyBorder="1" applyAlignment="1">
      <alignment wrapText="1"/>
    </xf>
    <xf numFmtId="0" fontId="24" fillId="22" borderId="11" xfId="2" applyFont="1" applyFill="1" applyBorder="1" applyAlignment="1">
      <alignment wrapText="1"/>
    </xf>
    <xf numFmtId="0" fontId="24" fillId="16" borderId="11" xfId="2" applyFont="1" applyFill="1" applyBorder="1" applyAlignment="1">
      <alignment wrapText="1"/>
    </xf>
    <xf numFmtId="0" fontId="20" fillId="24" borderId="11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0" fontId="16" fillId="25" borderId="0" xfId="0" applyFont="1" applyFill="1"/>
    <xf numFmtId="0" fontId="16" fillId="25" borderId="0" xfId="0" applyFont="1" applyFill="1" applyAlignment="1">
      <alignment horizontal="center"/>
    </xf>
    <xf numFmtId="0" fontId="16" fillId="25" borderId="0" xfId="0" applyFont="1" applyFill="1" applyAlignment="1">
      <alignment vertical="center"/>
    </xf>
    <xf numFmtId="0" fontId="28" fillId="13" borderId="12" xfId="0" applyFont="1" applyFill="1" applyBorder="1" applyAlignment="1">
      <alignment horizontal="left" vertical="center" wrapText="1"/>
    </xf>
    <xf numFmtId="0" fontId="28" fillId="13" borderId="13" xfId="0" applyFont="1" applyFill="1" applyBorder="1" applyAlignment="1">
      <alignment horizontal="left" vertical="center"/>
    </xf>
    <xf numFmtId="0" fontId="29" fillId="12" borderId="16" xfId="0" applyFont="1" applyFill="1" applyBorder="1" applyAlignment="1">
      <alignment horizontal="left" vertical="center" wrapText="1"/>
    </xf>
    <xf numFmtId="6" fontId="29" fillId="26" borderId="17" xfId="0" applyNumberFormat="1" applyFont="1" applyFill="1" applyBorder="1" applyAlignment="1">
      <alignment horizontal="right" vertical="center"/>
    </xf>
    <xf numFmtId="0" fontId="16" fillId="26" borderId="17" xfId="0" applyFont="1" applyFill="1" applyBorder="1" applyAlignment="1">
      <alignment horizontal="right" vertical="center"/>
    </xf>
    <xf numFmtId="0" fontId="29" fillId="12" borderId="20" xfId="0" applyFont="1" applyFill="1" applyBorder="1" applyAlignment="1">
      <alignment horizontal="left" vertical="center" wrapText="1"/>
    </xf>
    <xf numFmtId="0" fontId="16" fillId="26" borderId="21" xfId="0" applyFont="1" applyFill="1" applyBorder="1" applyAlignment="1">
      <alignment horizontal="right" vertical="center"/>
    </xf>
    <xf numFmtId="0" fontId="16" fillId="25" borderId="0" xfId="0" applyFont="1" applyFill="1" applyAlignment="1">
      <alignment horizontal="right" vertical="center"/>
    </xf>
    <xf numFmtId="6" fontId="16" fillId="26" borderId="17" xfId="0" applyNumberFormat="1" applyFont="1" applyFill="1" applyBorder="1" applyAlignment="1">
      <alignment horizontal="right" vertical="center"/>
    </xf>
    <xf numFmtId="0" fontId="29" fillId="12" borderId="25" xfId="0" applyFont="1" applyFill="1" applyBorder="1" applyAlignment="1">
      <alignment horizontal="left" vertical="center" wrapText="1"/>
    </xf>
    <xf numFmtId="6" fontId="16" fillId="26" borderId="26" xfId="0" applyNumberFormat="1" applyFont="1" applyFill="1" applyBorder="1" applyAlignment="1">
      <alignment horizontal="right" vertical="center"/>
    </xf>
    <xf numFmtId="0" fontId="29" fillId="12" borderId="11" xfId="0" applyFont="1" applyFill="1" applyBorder="1" applyAlignment="1">
      <alignment horizontal="left" vertical="center" wrapText="1"/>
    </xf>
    <xf numFmtId="6" fontId="16" fillId="26" borderId="38" xfId="0" applyNumberFormat="1" applyFont="1" applyFill="1" applyBorder="1" applyAlignment="1">
      <alignment horizontal="right" vertical="center"/>
    </xf>
    <xf numFmtId="6" fontId="29" fillId="26" borderId="38" xfId="0" applyNumberFormat="1" applyFont="1" applyFill="1" applyBorder="1" applyAlignment="1">
      <alignment horizontal="right" vertical="center"/>
    </xf>
    <xf numFmtId="0" fontId="26" fillId="27" borderId="12" xfId="0" applyFont="1" applyFill="1" applyBorder="1" applyAlignment="1">
      <alignment horizontal="center" vertical="center"/>
    </xf>
    <xf numFmtId="0" fontId="26" fillId="27" borderId="30" xfId="0" applyFont="1" applyFill="1" applyBorder="1" applyAlignment="1">
      <alignment horizontal="center" vertical="center"/>
    </xf>
    <xf numFmtId="0" fontId="26" fillId="27" borderId="15" xfId="0" applyFont="1" applyFill="1" applyBorder="1" applyAlignment="1">
      <alignment horizontal="center" vertical="center"/>
    </xf>
    <xf numFmtId="0" fontId="0" fillId="7" borderId="31" xfId="0" applyFill="1" applyBorder="1" applyAlignment="1">
      <alignment vertical="center"/>
    </xf>
    <xf numFmtId="0" fontId="0" fillId="28" borderId="32" xfId="0" applyFill="1" applyBorder="1" applyAlignment="1">
      <alignment horizontal="center" vertical="center"/>
    </xf>
    <xf numFmtId="165" fontId="0" fillId="16" borderId="24" xfId="0" applyNumberFormat="1" applyFill="1" applyBorder="1" applyAlignment="1" applyProtection="1">
      <alignment vertical="center"/>
      <protection hidden="1"/>
    </xf>
    <xf numFmtId="0" fontId="0" fillId="28" borderId="33" xfId="0" applyFill="1" applyBorder="1" applyAlignment="1">
      <alignment horizontal="center" vertical="center"/>
    </xf>
    <xf numFmtId="0" fontId="26" fillId="21" borderId="36" xfId="0" applyFont="1" applyFill="1" applyBorder="1" applyAlignment="1">
      <alignment vertical="center"/>
    </xf>
    <xf numFmtId="0" fontId="31" fillId="25" borderId="0" xfId="0" applyFont="1" applyFill="1" applyAlignment="1">
      <alignment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10" borderId="24" xfId="0" applyFont="1" applyFill="1" applyBorder="1" applyAlignment="1">
      <alignment horizontal="center" vertical="center" textRotation="90" wrapText="1"/>
    </xf>
    <xf numFmtId="0" fontId="0" fillId="16" borderId="11" xfId="0" applyFill="1" applyBorder="1" applyAlignment="1">
      <alignment horizontal="center" vertical="center" textRotation="90"/>
    </xf>
    <xf numFmtId="0" fontId="20" fillId="24" borderId="11" xfId="0" applyFont="1" applyFill="1" applyBorder="1" applyAlignment="1">
      <alignment horizontal="center" vertical="center" wrapText="1"/>
    </xf>
    <xf numFmtId="0" fontId="0" fillId="23" borderId="11" xfId="0" applyFill="1" applyBorder="1" applyAlignment="1">
      <alignment horizontal="center" vertical="center" textRotation="90"/>
    </xf>
    <xf numFmtId="0" fontId="0" fillId="21" borderId="11" xfId="0" applyFill="1" applyBorder="1" applyAlignment="1">
      <alignment horizontal="center" vertical="center" textRotation="90" wrapText="1"/>
    </xf>
    <xf numFmtId="0" fontId="0" fillId="18" borderId="11" xfId="0" applyFill="1" applyBorder="1" applyAlignment="1">
      <alignment horizontal="center" vertical="center" textRotation="90" wrapText="1"/>
    </xf>
    <xf numFmtId="0" fontId="0" fillId="22" borderId="11" xfId="0" applyFill="1" applyBorder="1" applyAlignment="1">
      <alignment horizontal="center" vertical="center" textRotation="90" wrapText="1"/>
    </xf>
    <xf numFmtId="0" fontId="20" fillId="24" borderId="28" xfId="0" applyFont="1" applyFill="1" applyBorder="1" applyAlignment="1">
      <alignment horizontal="center" vertical="center" wrapText="1"/>
    </xf>
    <xf numFmtId="0" fontId="20" fillId="24" borderId="29" xfId="0" applyFont="1" applyFill="1" applyBorder="1" applyAlignment="1">
      <alignment horizontal="center" vertical="center" wrapText="1"/>
    </xf>
    <xf numFmtId="0" fontId="32" fillId="29" borderId="0" xfId="0" applyFont="1" applyFill="1" applyAlignment="1">
      <alignment horizontal="center" vertical="center" wrapText="1"/>
    </xf>
    <xf numFmtId="0" fontId="31" fillId="30" borderId="0" xfId="0" applyFont="1" applyFill="1" applyAlignment="1">
      <alignment horizontal="center" vertical="center" wrapText="1"/>
    </xf>
    <xf numFmtId="0" fontId="28" fillId="13" borderId="34" xfId="0" applyFont="1" applyFill="1" applyBorder="1" applyAlignment="1">
      <alignment horizontal="center" vertical="center"/>
    </xf>
    <xf numFmtId="0" fontId="28" fillId="13" borderId="35" xfId="0" applyFont="1" applyFill="1" applyBorder="1" applyAlignment="1">
      <alignment horizontal="center" vertical="center"/>
    </xf>
    <xf numFmtId="165" fontId="30" fillId="21" borderId="37" xfId="0" applyNumberFormat="1" applyFont="1" applyFill="1" applyBorder="1" applyAlignment="1">
      <alignment horizontal="right" vertical="center"/>
    </xf>
    <xf numFmtId="165" fontId="30" fillId="21" borderId="23" xfId="0" applyNumberFormat="1" applyFont="1" applyFill="1" applyBorder="1" applyAlignment="1">
      <alignment horizontal="right" vertical="center"/>
    </xf>
    <xf numFmtId="0" fontId="16" fillId="25" borderId="0" xfId="0" applyFont="1" applyFill="1" applyAlignment="1">
      <alignment vertical="center"/>
    </xf>
    <xf numFmtId="0" fontId="16" fillId="25" borderId="31" xfId="0" applyFont="1" applyFill="1" applyBorder="1" applyAlignment="1">
      <alignment vertical="center"/>
    </xf>
    <xf numFmtId="0" fontId="16" fillId="25" borderId="39" xfId="0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center" textRotation="90" wrapText="1"/>
    </xf>
    <xf numFmtId="0" fontId="9" fillId="3" borderId="7" xfId="0" applyFont="1" applyFill="1" applyBorder="1" applyAlignment="1">
      <alignment horizontal="center" vertical="center" textRotation="90" wrapText="1"/>
    </xf>
    <xf numFmtId="0" fontId="4" fillId="4" borderId="10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16" fillId="25" borderId="0" xfId="0" applyFont="1" applyFill="1" applyAlignment="1"/>
    <xf numFmtId="0" fontId="16" fillId="25" borderId="31" xfId="0" applyFont="1" applyFill="1" applyBorder="1" applyAlignment="1"/>
    <xf numFmtId="0" fontId="16" fillId="0" borderId="0" xfId="0" applyFont="1" applyAlignment="1"/>
  </cellXfs>
  <cellStyles count="3">
    <cellStyle name="Normal" xfId="0" builtinId="0"/>
    <cellStyle name="Обычный 2" xfId="1" xr:uid="{07F9E555-C3FC-4C1B-946D-BC2FBD3A730B}"/>
    <cellStyle name="Обычный 3" xfId="2" xr:uid="{33B92BF0-9E7F-40CA-BF0B-5C1A901E4B53}"/>
  </cellStyles>
  <dxfs count="0"/>
  <tableStyles count="0" defaultTableStyle="TableStyleMedium2" defaultPivotStyle="PivotStyleLight16"/>
  <colors>
    <mruColors>
      <color rgb="FF00454E"/>
      <color rgb="FFF2FCF4"/>
      <color rgb="FF00BE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871538</xdr:colOff>
      <xdr:row>0</xdr:row>
      <xdr:rowOff>47625</xdr:rowOff>
    </xdr:from>
    <xdr:to>
      <xdr:col>2</xdr:col>
      <xdr:colOff>742950</xdr:colOff>
      <xdr:row>0</xdr:row>
      <xdr:rowOff>352425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1AAE757-8717-4C7E-89B2-76755A66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871538" y="47625"/>
          <a:ext cx="346710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C7441-590F-4BDF-8A2C-E63354CD26FC}">
  <dimension ref="A2:I16"/>
  <sheetViews>
    <sheetView workbookViewId="0">
      <selection activeCell="A6" sqref="A6"/>
    </sheetView>
  </sheetViews>
  <sheetFormatPr defaultRowHeight="14.25"/>
  <cols>
    <col min="1" max="1" width="26.28515625" customWidth="1"/>
    <col min="2" max="2" width="88.5703125" customWidth="1"/>
  </cols>
  <sheetData>
    <row r="2" spans="1:9" ht="25.15">
      <c r="A2" s="102" t="s">
        <v>0</v>
      </c>
      <c r="B2" s="102"/>
    </row>
    <row r="4" spans="1:9">
      <c r="A4" s="103" t="s">
        <v>1</v>
      </c>
      <c r="B4" s="103"/>
      <c r="C4" s="103"/>
      <c r="D4" s="103"/>
      <c r="E4" s="103"/>
      <c r="F4" s="103"/>
      <c r="G4" s="103"/>
      <c r="H4" s="103"/>
      <c r="I4" s="103"/>
    </row>
    <row r="5" spans="1:9">
      <c r="A5" s="103" t="s">
        <v>2</v>
      </c>
      <c r="B5" s="103"/>
      <c r="C5" s="103"/>
      <c r="D5" s="103"/>
      <c r="E5" s="103"/>
      <c r="F5" s="103"/>
      <c r="G5" s="103"/>
      <c r="H5" s="103"/>
      <c r="I5" s="103"/>
    </row>
    <row r="6" spans="1:9">
      <c r="A6" s="32"/>
      <c r="B6" s="32"/>
      <c r="C6" s="32"/>
      <c r="D6" s="32"/>
      <c r="E6" s="32"/>
      <c r="F6" s="32"/>
      <c r="G6" s="32"/>
      <c r="H6" s="32"/>
      <c r="I6" s="32"/>
    </row>
    <row r="7" spans="1:9">
      <c r="A7" s="32"/>
      <c r="B7" s="32"/>
      <c r="C7" s="32"/>
      <c r="D7" s="32"/>
      <c r="E7" s="32"/>
      <c r="F7" s="32"/>
      <c r="G7" s="32"/>
      <c r="H7" s="32"/>
      <c r="I7" s="32"/>
    </row>
    <row r="8" spans="1:9">
      <c r="A8" s="33" t="s">
        <v>3</v>
      </c>
      <c r="B8" s="2" t="s">
        <v>4</v>
      </c>
    </row>
    <row r="9" spans="1:9">
      <c r="A9" s="34"/>
      <c r="B9" s="4"/>
    </row>
    <row r="10" spans="1:9">
      <c r="A10" s="35" t="s">
        <v>5</v>
      </c>
      <c r="B10" s="26" t="s">
        <v>6</v>
      </c>
    </row>
    <row r="11" spans="1:9">
      <c r="A11" s="36" t="s">
        <v>7</v>
      </c>
      <c r="B11" s="26" t="s">
        <v>8</v>
      </c>
    </row>
    <row r="12" spans="1:9">
      <c r="A12" s="36" t="s">
        <v>9</v>
      </c>
      <c r="B12" s="26" t="s">
        <v>10</v>
      </c>
    </row>
    <row r="13" spans="1:9">
      <c r="A13" s="36" t="s">
        <v>11</v>
      </c>
      <c r="B13" s="26" t="s">
        <v>12</v>
      </c>
    </row>
    <row r="14" spans="1:9">
      <c r="A14" s="36" t="s">
        <v>13</v>
      </c>
      <c r="B14" s="26" t="s">
        <v>14</v>
      </c>
    </row>
    <row r="15" spans="1:9">
      <c r="A15" s="36" t="s">
        <v>15</v>
      </c>
      <c r="B15" s="26" t="s">
        <v>16</v>
      </c>
    </row>
    <row r="16" spans="1:9">
      <c r="A16" s="35" t="s">
        <v>17</v>
      </c>
      <c r="B16" s="37" t="s">
        <v>18</v>
      </c>
    </row>
  </sheetData>
  <sheetProtection algorithmName="SHA-512" hashValue="7XcPKGyudN7qbD6y5ef6SSrl9yrF7WdQ78GpS4pzOXPXaKLPxSau9pDd8UXJxgpG7vuFsH3XnNGMXEGov5VkSw==" saltValue="RP8lCi58aOVn4NoggBvUGA==" spinCount="100000" sheet="1" objects="1" scenarios="1"/>
  <mergeCells count="3">
    <mergeCell ref="A2:B2"/>
    <mergeCell ref="A4:I4"/>
    <mergeCell ref="A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7"/>
  <sheetViews>
    <sheetView topLeftCell="A2" zoomScaleNormal="100" workbookViewId="0">
      <selection sqref="A1:A1048576"/>
    </sheetView>
  </sheetViews>
  <sheetFormatPr defaultRowHeight="14.25"/>
  <cols>
    <col min="1" max="1" width="31.5703125" customWidth="1"/>
    <col min="2" max="2" width="18.85546875" customWidth="1"/>
    <col min="3" max="3" width="20" customWidth="1"/>
    <col min="4" max="4" width="12" customWidth="1"/>
    <col min="5" max="5" width="17.5703125" customWidth="1"/>
    <col min="6" max="6" width="16.85546875" customWidth="1"/>
    <col min="7" max="7" width="1.7109375" customWidth="1"/>
    <col min="8" max="8" width="2.42578125" customWidth="1"/>
    <col min="9" max="9" width="1.85546875" customWidth="1"/>
    <col min="10" max="10" width="1.7109375" customWidth="1"/>
    <col min="12" max="12" width="14.28515625" customWidth="1"/>
    <col min="19" max="19" width="22.140625" customWidth="1"/>
    <col min="20" max="20" width="9.28515625" customWidth="1"/>
  </cols>
  <sheetData>
    <row r="1" spans="1:27" ht="72.75" customHeight="1">
      <c r="A1" s="106" t="s">
        <v>19</v>
      </c>
      <c r="B1" s="107"/>
      <c r="C1" s="107"/>
      <c r="D1" s="105" t="s">
        <v>20</v>
      </c>
      <c r="E1" s="105"/>
      <c r="F1" s="105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27" ht="70.150000000000006" customHeight="1">
      <c r="A2" s="1" t="s">
        <v>21</v>
      </c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</row>
    <row r="3" spans="1:27" ht="13.15" customHeight="1">
      <c r="A3" s="3"/>
      <c r="B3" s="4"/>
      <c r="C3" s="4"/>
      <c r="D3" s="4"/>
      <c r="E3" s="4"/>
      <c r="F3" s="4"/>
    </row>
    <row r="4" spans="1:27" s="7" customFormat="1" ht="25.15" customHeight="1">
      <c r="A4" s="5" t="s">
        <v>27</v>
      </c>
      <c r="B4" s="6" t="s">
        <v>28</v>
      </c>
      <c r="C4" s="6" t="s">
        <v>29</v>
      </c>
      <c r="D4" s="6" t="s">
        <v>30</v>
      </c>
      <c r="E4" s="6" t="s">
        <v>31</v>
      </c>
      <c r="F4" s="49">
        <v>30000</v>
      </c>
      <c r="G4" s="13"/>
      <c r="H4" s="13"/>
      <c r="I4" s="13"/>
      <c r="J4" s="13"/>
      <c r="K4" s="13"/>
      <c r="L4" s="13"/>
      <c r="M4" s="13"/>
      <c r="N4" s="13"/>
    </row>
    <row r="5" spans="1:27" ht="25.15" customHeight="1">
      <c r="A5" s="5" t="s">
        <v>32</v>
      </c>
      <c r="B5" s="6" t="s">
        <v>28</v>
      </c>
      <c r="C5" s="6" t="s">
        <v>29</v>
      </c>
      <c r="D5" s="6" t="s">
        <v>33</v>
      </c>
      <c r="E5" s="6" t="s">
        <v>34</v>
      </c>
      <c r="F5" s="49">
        <v>45000</v>
      </c>
      <c r="H5" s="14"/>
      <c r="I5" s="14"/>
      <c r="J5" s="14"/>
      <c r="K5" s="14"/>
      <c r="L5" s="14"/>
      <c r="M5" s="14"/>
      <c r="N5" s="14"/>
    </row>
    <row r="6" spans="1:27" ht="13.15" customHeight="1">
      <c r="A6" s="10"/>
      <c r="B6" s="11"/>
      <c r="C6" s="12"/>
      <c r="D6" s="11"/>
      <c r="E6" s="11"/>
      <c r="F6" s="50"/>
      <c r="H6" s="8"/>
      <c r="I6" s="8"/>
      <c r="J6" s="8"/>
      <c r="K6" s="8"/>
      <c r="L6" s="8"/>
      <c r="M6" s="8"/>
      <c r="N6" s="8"/>
    </row>
    <row r="7" spans="1:27" ht="25.15" customHeight="1">
      <c r="A7" s="5" t="s">
        <v>35</v>
      </c>
      <c r="B7" s="6" t="s">
        <v>28</v>
      </c>
      <c r="C7" s="6" t="s">
        <v>29</v>
      </c>
      <c r="D7" s="6" t="s">
        <v>30</v>
      </c>
      <c r="E7" s="6" t="s">
        <v>36</v>
      </c>
      <c r="F7" s="49" t="s">
        <v>37</v>
      </c>
    </row>
    <row r="8" spans="1:27" ht="25.15" customHeight="1">
      <c r="A8" s="5" t="s">
        <v>38</v>
      </c>
      <c r="B8" s="6" t="s">
        <v>28</v>
      </c>
      <c r="C8" s="6" t="s">
        <v>29</v>
      </c>
      <c r="D8" s="6" t="s">
        <v>33</v>
      </c>
      <c r="E8" s="6" t="s">
        <v>39</v>
      </c>
      <c r="F8" s="49" t="s">
        <v>37</v>
      </c>
      <c r="G8" s="9"/>
    </row>
    <row r="9" spans="1:27" ht="13.15" customHeight="1">
      <c r="A9" s="11"/>
      <c r="B9" s="11"/>
      <c r="C9" s="12"/>
      <c r="D9" s="11"/>
      <c r="E9" s="11"/>
      <c r="F9" s="50"/>
      <c r="G9" s="9"/>
    </row>
    <row r="10" spans="1:27" ht="25.15" customHeight="1">
      <c r="A10" s="5" t="s">
        <v>40</v>
      </c>
      <c r="B10" s="6" t="s">
        <v>28</v>
      </c>
      <c r="C10" s="6" t="s">
        <v>29</v>
      </c>
      <c r="D10" s="6" t="s">
        <v>30</v>
      </c>
      <c r="E10" s="6" t="s">
        <v>41</v>
      </c>
      <c r="F10" s="49" t="s">
        <v>37</v>
      </c>
      <c r="S10" s="9"/>
    </row>
    <row r="11" spans="1:27" ht="25.15" customHeight="1">
      <c r="A11" s="5" t="s">
        <v>42</v>
      </c>
      <c r="B11" s="6" t="s">
        <v>28</v>
      </c>
      <c r="C11" s="6" t="s">
        <v>29</v>
      </c>
      <c r="D11" s="6" t="s">
        <v>43</v>
      </c>
      <c r="E11" s="6" t="s">
        <v>44</v>
      </c>
      <c r="F11" s="49" t="s">
        <v>37</v>
      </c>
      <c r="S11" s="9"/>
    </row>
    <row r="12" spans="1:27" ht="10.5" customHeight="1">
      <c r="S12" s="9"/>
    </row>
    <row r="13" spans="1:27" ht="21.75" customHeight="1">
      <c r="A13" s="104" t="s">
        <v>45</v>
      </c>
      <c r="B13" s="104"/>
      <c r="C13" s="104"/>
      <c r="D13" s="104"/>
      <c r="E13" s="104"/>
      <c r="F13" s="104"/>
      <c r="S13" s="9"/>
    </row>
    <row r="14" spans="1:27" ht="25.15" customHeight="1">
      <c r="A14" s="39" t="s">
        <v>46</v>
      </c>
      <c r="B14" s="40" t="s">
        <v>47</v>
      </c>
      <c r="C14" s="40"/>
      <c r="D14" s="40" t="s">
        <v>30</v>
      </c>
      <c r="E14" s="40" t="s">
        <v>48</v>
      </c>
      <c r="F14" s="49">
        <v>6000</v>
      </c>
      <c r="R14" s="41"/>
      <c r="S14" s="41"/>
      <c r="T14" s="41"/>
      <c r="U14" s="41"/>
      <c r="V14" s="41"/>
      <c r="W14" s="41"/>
      <c r="X14" s="41"/>
      <c r="Y14" s="41"/>
      <c r="Z14" s="41"/>
      <c r="AA14" s="41"/>
    </row>
    <row r="15" spans="1:27" ht="23.25">
      <c r="A15" s="39" t="s">
        <v>49</v>
      </c>
      <c r="B15" s="40" t="s">
        <v>47</v>
      </c>
      <c r="C15" s="40"/>
      <c r="D15" s="40" t="s">
        <v>30</v>
      </c>
      <c r="E15" s="40" t="s">
        <v>50</v>
      </c>
      <c r="F15" s="49">
        <v>8000</v>
      </c>
    </row>
    <row r="16" spans="1:27" ht="23.25">
      <c r="A16" s="39" t="s">
        <v>51</v>
      </c>
      <c r="B16" s="40" t="s">
        <v>47</v>
      </c>
      <c r="C16" s="40"/>
      <c r="D16" s="40" t="s">
        <v>30</v>
      </c>
      <c r="E16" s="40" t="s">
        <v>52</v>
      </c>
      <c r="F16" s="49">
        <v>10000</v>
      </c>
    </row>
    <row r="17" spans="1:27" ht="23.25">
      <c r="A17" s="39" t="s">
        <v>53</v>
      </c>
      <c r="B17" s="40" t="s">
        <v>47</v>
      </c>
      <c r="C17" s="40"/>
      <c r="D17" s="40" t="s">
        <v>30</v>
      </c>
      <c r="E17" s="40" t="s">
        <v>54</v>
      </c>
      <c r="F17" s="49">
        <v>15000</v>
      </c>
    </row>
    <row r="18" spans="1:27" ht="23.25">
      <c r="A18" s="39" t="s">
        <v>55</v>
      </c>
      <c r="B18" s="40" t="s">
        <v>56</v>
      </c>
      <c r="C18" s="40"/>
      <c r="D18" s="40" t="s">
        <v>30</v>
      </c>
      <c r="E18" s="40" t="s">
        <v>57</v>
      </c>
      <c r="F18" s="49" t="s">
        <v>37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</row>
    <row r="19" spans="1:27" ht="23.25">
      <c r="A19" s="39" t="s">
        <v>58</v>
      </c>
      <c r="B19" s="40" t="s">
        <v>56</v>
      </c>
      <c r="C19" s="40"/>
      <c r="D19" s="40" t="s">
        <v>30</v>
      </c>
      <c r="E19" s="40" t="s">
        <v>59</v>
      </c>
      <c r="F19" s="49" t="s">
        <v>37</v>
      </c>
    </row>
    <row r="20" spans="1:27" ht="23.25">
      <c r="A20" s="39" t="s">
        <v>60</v>
      </c>
      <c r="B20" s="40" t="s">
        <v>56</v>
      </c>
      <c r="C20" s="40"/>
      <c r="D20" s="40" t="s">
        <v>30</v>
      </c>
      <c r="E20" s="40" t="s">
        <v>61</v>
      </c>
      <c r="F20" s="49" t="s">
        <v>37</v>
      </c>
    </row>
    <row r="21" spans="1:27" ht="23.25">
      <c r="A21" s="39" t="s">
        <v>62</v>
      </c>
      <c r="B21" s="40" t="s">
        <v>56</v>
      </c>
      <c r="C21" s="40"/>
      <c r="D21" s="40" t="s">
        <v>30</v>
      </c>
      <c r="E21" s="40" t="s">
        <v>63</v>
      </c>
      <c r="F21" s="49" t="s">
        <v>37</v>
      </c>
    </row>
    <row r="22" spans="1:27" ht="23.25">
      <c r="A22" s="39" t="s">
        <v>64</v>
      </c>
      <c r="B22" s="40" t="s">
        <v>65</v>
      </c>
      <c r="C22" s="40"/>
      <c r="D22" s="40" t="s">
        <v>30</v>
      </c>
      <c r="E22" s="40" t="s">
        <v>66</v>
      </c>
      <c r="F22" s="49" t="s">
        <v>37</v>
      </c>
    </row>
    <row r="23" spans="1:27" ht="23.25">
      <c r="A23" s="39" t="s">
        <v>67</v>
      </c>
      <c r="B23" s="40" t="s">
        <v>65</v>
      </c>
      <c r="C23" s="40"/>
      <c r="D23" s="40" t="s">
        <v>30</v>
      </c>
      <c r="E23" s="40" t="s">
        <v>68</v>
      </c>
      <c r="F23" s="49" t="s">
        <v>37</v>
      </c>
    </row>
    <row r="24" spans="1:27" ht="23.25">
      <c r="A24" s="39" t="s">
        <v>69</v>
      </c>
      <c r="B24" s="40" t="s">
        <v>65</v>
      </c>
      <c r="C24" s="40"/>
      <c r="D24" s="40" t="s">
        <v>30</v>
      </c>
      <c r="E24" s="40" t="s">
        <v>70</v>
      </c>
      <c r="F24" s="49" t="s">
        <v>37</v>
      </c>
    </row>
    <row r="25" spans="1:27" ht="23.25">
      <c r="A25" s="39" t="s">
        <v>71</v>
      </c>
      <c r="B25" s="40" t="s">
        <v>65</v>
      </c>
      <c r="C25" s="40"/>
      <c r="D25" s="40" t="s">
        <v>30</v>
      </c>
      <c r="E25" s="40" t="s">
        <v>72</v>
      </c>
      <c r="F25" s="49" t="s">
        <v>37</v>
      </c>
    </row>
    <row r="26" spans="1:27" ht="23.25">
      <c r="A26" s="39" t="s">
        <v>73</v>
      </c>
      <c r="B26" s="40" t="s">
        <v>74</v>
      </c>
      <c r="C26" s="40"/>
      <c r="D26" s="40" t="s">
        <v>30</v>
      </c>
      <c r="E26" s="40" t="s">
        <v>75</v>
      </c>
      <c r="F26" s="49" t="s">
        <v>37</v>
      </c>
    </row>
    <row r="27" spans="1:27" ht="34.9">
      <c r="A27" s="39" t="s">
        <v>76</v>
      </c>
      <c r="B27" s="40" t="s">
        <v>77</v>
      </c>
      <c r="C27" s="40"/>
      <c r="D27" s="40" t="s">
        <v>30</v>
      </c>
      <c r="E27" s="40" t="s">
        <v>78</v>
      </c>
      <c r="F27" s="49">
        <v>30000</v>
      </c>
    </row>
  </sheetData>
  <sheetProtection algorithmName="SHA-512" hashValue="XMGbiDynTiMiPiwtesgVIfVGi43KQH7vxK4GhmFSvLsJ+Ipuepy8GXX6mU6GJ8s8Mn1NBGgShlQ8Jq4SyQYahA==" saltValue="grb4Pf538YVZsX49oiFlng==" spinCount="100000" sheet="1" objects="1" scenarios="1"/>
  <mergeCells count="3">
    <mergeCell ref="A13:F13"/>
    <mergeCell ref="D1:F1"/>
    <mergeCell ref="A1:C1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F6BD4-BFAC-44FF-9CAD-0DF266C41714}">
  <dimension ref="A1:F8"/>
  <sheetViews>
    <sheetView zoomScale="115" zoomScaleNormal="115" workbookViewId="0">
      <selection activeCell="F10" sqref="F10"/>
    </sheetView>
  </sheetViews>
  <sheetFormatPr defaultRowHeight="14.25"/>
  <cols>
    <col min="1" max="1" width="6.85546875" customWidth="1"/>
    <col min="2" max="2" width="49.42578125" customWidth="1"/>
    <col min="3" max="3" width="15.85546875" customWidth="1"/>
    <col min="4" max="4" width="16.5703125" customWidth="1"/>
    <col min="5" max="5" width="17.85546875" customWidth="1"/>
    <col min="6" max="6" width="17.140625" customWidth="1"/>
    <col min="7" max="7" width="13" customWidth="1"/>
    <col min="8" max="8" width="15" customWidth="1"/>
  </cols>
  <sheetData>
    <row r="1" spans="1:6" ht="48.75">
      <c r="A1" s="108" t="s">
        <v>79</v>
      </c>
      <c r="B1" s="52" t="s">
        <v>80</v>
      </c>
      <c r="C1" s="55" t="s">
        <v>81</v>
      </c>
      <c r="D1" s="56" t="s">
        <v>82</v>
      </c>
      <c r="E1" s="57" t="s">
        <v>83</v>
      </c>
      <c r="F1" s="57" t="s">
        <v>84</v>
      </c>
    </row>
    <row r="2" spans="1:6" ht="15">
      <c r="A2" s="108"/>
      <c r="B2" s="53" t="s">
        <v>85</v>
      </c>
      <c r="C2" s="59">
        <v>5</v>
      </c>
      <c r="D2" s="60">
        <v>10</v>
      </c>
      <c r="E2" s="61">
        <v>10</v>
      </c>
      <c r="F2" s="66" t="s">
        <v>86</v>
      </c>
    </row>
    <row r="3" spans="1:6" ht="15">
      <c r="A3" s="108"/>
      <c r="B3" s="53" t="s">
        <v>87</v>
      </c>
      <c r="C3" s="59">
        <v>50</v>
      </c>
      <c r="D3" s="60">
        <v>100</v>
      </c>
      <c r="E3" s="61">
        <v>100</v>
      </c>
      <c r="F3" s="66" t="s">
        <v>86</v>
      </c>
    </row>
    <row r="4" spans="1:6" ht="30.75">
      <c r="A4" s="108"/>
      <c r="B4" s="53" t="s">
        <v>88</v>
      </c>
      <c r="C4" s="59">
        <v>20</v>
      </c>
      <c r="D4" s="60">
        <v>20</v>
      </c>
      <c r="E4" s="61">
        <v>50</v>
      </c>
      <c r="F4" s="66" t="s">
        <v>86</v>
      </c>
    </row>
    <row r="5" spans="1:6" ht="15">
      <c r="A5" s="108"/>
      <c r="B5" s="58" t="s">
        <v>89</v>
      </c>
      <c r="C5" s="62" t="s">
        <v>90</v>
      </c>
      <c r="D5" s="63" t="s">
        <v>90</v>
      </c>
      <c r="E5" s="66" t="s">
        <v>86</v>
      </c>
      <c r="F5" s="66" t="s">
        <v>86</v>
      </c>
    </row>
    <row r="6" spans="1:6" ht="15">
      <c r="A6" s="108"/>
      <c r="B6" s="58" t="s">
        <v>91</v>
      </c>
      <c r="C6" s="62" t="s">
        <v>92</v>
      </c>
      <c r="D6" s="63" t="s">
        <v>93</v>
      </c>
      <c r="E6" s="66" t="s">
        <v>86</v>
      </c>
      <c r="F6" s="66" t="s">
        <v>86</v>
      </c>
    </row>
    <row r="7" spans="1:6" ht="15">
      <c r="A7" s="108"/>
      <c r="B7" s="54" t="s">
        <v>94</v>
      </c>
      <c r="C7" s="64">
        <v>10</v>
      </c>
      <c r="D7" s="65">
        <v>20</v>
      </c>
      <c r="E7" s="66" t="s">
        <v>86</v>
      </c>
      <c r="F7" s="66" t="s">
        <v>86</v>
      </c>
    </row>
    <row r="8" spans="1:6" ht="15">
      <c r="A8" s="41"/>
    </row>
  </sheetData>
  <sheetProtection algorithmName="SHA-512" hashValue="qh7N87EIRrEiIV1g0l920dlvRQ4t7rKaE0dFf8+vJcHOD7T/gvi8QLWJPJgp6c7RvJkjhdchmNnT+3JqSJl08A==" saltValue="8SuCqxQER5i4YtskTO040A==" spinCount="100000" sheet="1" objects="1" scenarios="1"/>
  <mergeCells count="1">
    <mergeCell ref="A1:A7"/>
  </mergeCells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64AA4-1B57-434F-94C6-198B53A334D7}">
  <dimension ref="A1:E38"/>
  <sheetViews>
    <sheetView workbookViewId="0">
      <selection activeCell="C13" sqref="C13"/>
    </sheetView>
  </sheetViews>
  <sheetFormatPr defaultRowHeight="14.25"/>
  <cols>
    <col min="2" max="2" width="20.42578125" style="9" customWidth="1"/>
    <col min="3" max="3" width="15.42578125" customWidth="1"/>
    <col min="4" max="5" width="15.5703125" customWidth="1"/>
  </cols>
  <sheetData>
    <row r="1" spans="1:5" ht="28.5">
      <c r="A1" s="110" t="s">
        <v>95</v>
      </c>
      <c r="B1" s="110"/>
      <c r="C1" s="74" t="s">
        <v>81</v>
      </c>
      <c r="D1" s="74" t="s">
        <v>82</v>
      </c>
      <c r="E1" s="74" t="s">
        <v>83</v>
      </c>
    </row>
    <row r="2" spans="1:5">
      <c r="A2" s="115"/>
      <c r="B2" s="74" t="s">
        <v>96</v>
      </c>
      <c r="C2" s="69" t="s">
        <v>97</v>
      </c>
      <c r="D2" s="69" t="s">
        <v>97</v>
      </c>
      <c r="E2" s="69" t="s">
        <v>97</v>
      </c>
    </row>
    <row r="3" spans="1:5">
      <c r="A3" s="116"/>
      <c r="B3" s="74" t="s">
        <v>98</v>
      </c>
      <c r="C3" s="68" t="s">
        <v>99</v>
      </c>
      <c r="D3" s="68" t="s">
        <v>99</v>
      </c>
      <c r="E3" s="69" t="s">
        <v>97</v>
      </c>
    </row>
    <row r="4" spans="1:5" ht="26.65">
      <c r="A4" s="111" t="s">
        <v>100</v>
      </c>
      <c r="B4" s="67" t="s">
        <v>101</v>
      </c>
      <c r="C4" s="69" t="s">
        <v>97</v>
      </c>
      <c r="D4" s="69" t="s">
        <v>97</v>
      </c>
      <c r="E4" s="69" t="s">
        <v>97</v>
      </c>
    </row>
    <row r="5" spans="1:5">
      <c r="A5" s="111"/>
      <c r="B5" s="67" t="s">
        <v>102</v>
      </c>
      <c r="C5" s="69" t="s">
        <v>97</v>
      </c>
      <c r="D5" s="69" t="s">
        <v>97</v>
      </c>
      <c r="E5" s="69" t="s">
        <v>97</v>
      </c>
    </row>
    <row r="6" spans="1:5" ht="26.65">
      <c r="A6" s="111"/>
      <c r="B6" s="67" t="s">
        <v>103</v>
      </c>
      <c r="C6" s="68" t="s">
        <v>99</v>
      </c>
      <c r="D6" s="69" t="s">
        <v>97</v>
      </c>
      <c r="E6" s="69" t="s">
        <v>97</v>
      </c>
    </row>
    <row r="7" spans="1:5">
      <c r="A7" s="111"/>
      <c r="B7" s="67" t="s">
        <v>104</v>
      </c>
      <c r="C7" s="68" t="s">
        <v>99</v>
      </c>
      <c r="D7" s="69" t="s">
        <v>97</v>
      </c>
      <c r="E7" s="69" t="s">
        <v>97</v>
      </c>
    </row>
    <row r="8" spans="1:5">
      <c r="A8" s="111"/>
      <c r="B8" s="67" t="s">
        <v>105</v>
      </c>
      <c r="C8" s="68" t="s">
        <v>99</v>
      </c>
      <c r="D8" s="69" t="s">
        <v>97</v>
      </c>
      <c r="E8" s="69" t="s">
        <v>97</v>
      </c>
    </row>
    <row r="9" spans="1:5">
      <c r="A9" s="112" t="s">
        <v>106</v>
      </c>
      <c r="B9" s="70" t="s">
        <v>107</v>
      </c>
      <c r="C9" s="69" t="s">
        <v>97</v>
      </c>
      <c r="D9" s="69" t="s">
        <v>97</v>
      </c>
      <c r="E9" s="69" t="s">
        <v>97</v>
      </c>
    </row>
    <row r="10" spans="1:5">
      <c r="A10" s="112"/>
      <c r="B10" s="70" t="s">
        <v>108</v>
      </c>
      <c r="C10" s="69" t="s">
        <v>97</v>
      </c>
      <c r="D10" s="69" t="s">
        <v>97</v>
      </c>
      <c r="E10" s="69" t="s">
        <v>97</v>
      </c>
    </row>
    <row r="11" spans="1:5">
      <c r="A11" s="112"/>
      <c r="B11" s="70" t="s">
        <v>109</v>
      </c>
      <c r="C11" s="68" t="s">
        <v>99</v>
      </c>
      <c r="D11" s="69" t="s">
        <v>97</v>
      </c>
      <c r="E11" s="69" t="s">
        <v>97</v>
      </c>
    </row>
    <row r="12" spans="1:5">
      <c r="A12" s="112"/>
      <c r="B12" s="70" t="s">
        <v>110</v>
      </c>
      <c r="C12" s="68" t="s">
        <v>99</v>
      </c>
      <c r="D12" s="69" t="s">
        <v>97</v>
      </c>
      <c r="E12" s="69" t="s">
        <v>97</v>
      </c>
    </row>
    <row r="13" spans="1:5" ht="26.65">
      <c r="A13" s="112"/>
      <c r="B13" s="70" t="s">
        <v>111</v>
      </c>
      <c r="C13" s="68" t="s">
        <v>99</v>
      </c>
      <c r="D13" s="68" t="s">
        <v>99</v>
      </c>
      <c r="E13" s="69" t="s">
        <v>97</v>
      </c>
    </row>
    <row r="14" spans="1:5" ht="26.65">
      <c r="A14" s="113" t="s">
        <v>112</v>
      </c>
      <c r="B14" s="71" t="s">
        <v>113</v>
      </c>
      <c r="C14" s="68" t="s">
        <v>99</v>
      </c>
      <c r="D14" s="69" t="s">
        <v>97</v>
      </c>
      <c r="E14" s="69" t="s">
        <v>97</v>
      </c>
    </row>
    <row r="15" spans="1:5" ht="36.4" customHeight="1">
      <c r="A15" s="113"/>
      <c r="B15" s="71" t="s">
        <v>114</v>
      </c>
      <c r="C15" s="69" t="s">
        <v>97</v>
      </c>
      <c r="D15" s="69" t="s">
        <v>97</v>
      </c>
      <c r="E15" s="69" t="s">
        <v>97</v>
      </c>
    </row>
    <row r="16" spans="1:5">
      <c r="A16" s="114" t="s">
        <v>115</v>
      </c>
      <c r="B16" s="72" t="s">
        <v>116</v>
      </c>
      <c r="C16" s="69" t="s">
        <v>97</v>
      </c>
      <c r="D16" s="69" t="s">
        <v>97</v>
      </c>
      <c r="E16" s="69" t="s">
        <v>97</v>
      </c>
    </row>
    <row r="17" spans="1:5">
      <c r="A17" s="114"/>
      <c r="B17" s="72" t="s">
        <v>117</v>
      </c>
      <c r="C17" s="69" t="s">
        <v>97</v>
      </c>
      <c r="D17" s="69" t="s">
        <v>97</v>
      </c>
      <c r="E17" s="69" t="s">
        <v>97</v>
      </c>
    </row>
    <row r="18" spans="1:5">
      <c r="A18" s="114"/>
      <c r="B18" s="72" t="s">
        <v>118</v>
      </c>
      <c r="C18" s="69" t="s">
        <v>97</v>
      </c>
      <c r="D18" s="69" t="s">
        <v>97</v>
      </c>
      <c r="E18" s="69" t="s">
        <v>97</v>
      </c>
    </row>
    <row r="19" spans="1:5">
      <c r="A19" s="114"/>
      <c r="B19" s="72" t="s">
        <v>119</v>
      </c>
      <c r="C19" s="69" t="s">
        <v>97</v>
      </c>
      <c r="D19" s="69" t="s">
        <v>97</v>
      </c>
      <c r="E19" s="69" t="s">
        <v>97</v>
      </c>
    </row>
    <row r="20" spans="1:5">
      <c r="A20" s="114"/>
      <c r="B20" s="72" t="s">
        <v>120</v>
      </c>
      <c r="C20" s="69" t="s">
        <v>97</v>
      </c>
      <c r="D20" s="69" t="s">
        <v>97</v>
      </c>
      <c r="E20" s="69" t="s">
        <v>97</v>
      </c>
    </row>
    <row r="21" spans="1:5">
      <c r="A21" s="114"/>
      <c r="B21" s="72" t="s">
        <v>121</v>
      </c>
      <c r="C21" s="69" t="s">
        <v>97</v>
      </c>
      <c r="D21" s="69" t="s">
        <v>97</v>
      </c>
      <c r="E21" s="69" t="s">
        <v>97</v>
      </c>
    </row>
    <row r="22" spans="1:5">
      <c r="A22" s="114"/>
      <c r="B22" s="72" t="s">
        <v>122</v>
      </c>
      <c r="C22" s="69" t="s">
        <v>97</v>
      </c>
      <c r="D22" s="69" t="s">
        <v>97</v>
      </c>
      <c r="E22" s="69" t="s">
        <v>97</v>
      </c>
    </row>
    <row r="23" spans="1:5">
      <c r="A23" s="114"/>
      <c r="B23" s="72" t="s">
        <v>123</v>
      </c>
      <c r="C23" s="68" t="s">
        <v>99</v>
      </c>
      <c r="D23" s="69" t="s">
        <v>97</v>
      </c>
      <c r="E23" s="69" t="s">
        <v>97</v>
      </c>
    </row>
    <row r="24" spans="1:5" ht="26.65">
      <c r="A24" s="114"/>
      <c r="B24" s="72" t="s">
        <v>124</v>
      </c>
      <c r="C24" s="68" t="s">
        <v>99</v>
      </c>
      <c r="D24" s="69" t="s">
        <v>97</v>
      </c>
      <c r="E24" s="69" t="s">
        <v>97</v>
      </c>
    </row>
    <row r="25" spans="1:5">
      <c r="A25" s="114"/>
      <c r="B25" s="72" t="s">
        <v>125</v>
      </c>
      <c r="C25" s="68" t="s">
        <v>99</v>
      </c>
      <c r="D25" s="69" t="s">
        <v>97</v>
      </c>
      <c r="E25" s="69" t="s">
        <v>97</v>
      </c>
    </row>
    <row r="26" spans="1:5" ht="23.65" customHeight="1">
      <c r="A26" s="109" t="s">
        <v>126</v>
      </c>
      <c r="B26" s="73" t="s">
        <v>127</v>
      </c>
      <c r="C26" s="69" t="s">
        <v>97</v>
      </c>
      <c r="D26" s="69" t="s">
        <v>97</v>
      </c>
      <c r="E26" s="69" t="s">
        <v>97</v>
      </c>
    </row>
    <row r="27" spans="1:5">
      <c r="A27" s="109"/>
      <c r="B27" s="73" t="s">
        <v>128</v>
      </c>
      <c r="C27" s="68" t="s">
        <v>99</v>
      </c>
      <c r="D27" s="68" t="s">
        <v>99</v>
      </c>
      <c r="E27" s="69" t="s">
        <v>97</v>
      </c>
    </row>
    <row r="28" spans="1:5" ht="23.25" customHeight="1">
      <c r="A28" s="109"/>
      <c r="B28" s="73" t="s">
        <v>129</v>
      </c>
      <c r="C28" s="68" t="s">
        <v>99</v>
      </c>
      <c r="D28" s="68" t="s">
        <v>99</v>
      </c>
      <c r="E28" s="69" t="s">
        <v>97</v>
      </c>
    </row>
    <row r="31" spans="1:5">
      <c r="B31"/>
    </row>
    <row r="32" spans="1:5">
      <c r="B32"/>
    </row>
    <row r="33" spans="2:2">
      <c r="B33"/>
    </row>
    <row r="34" spans="2:2" ht="35.65" customHeight="1">
      <c r="B34"/>
    </row>
    <row r="35" spans="2:2">
      <c r="B35"/>
    </row>
    <row r="36" spans="2:2">
      <c r="B36"/>
    </row>
    <row r="37" spans="2:2">
      <c r="B37"/>
    </row>
    <row r="38" spans="2:2">
      <c r="B38"/>
    </row>
  </sheetData>
  <sheetProtection algorithmName="SHA-512" hashValue="mBcHA3bIG664EHCAAVOTxtws9ncGAk2PRNa70cHrj7TZ20OFxWYEv8OKd1yGCx5Dp4m8cp/p2jwJya3GjTxNzQ==" saltValue="HkgXu7ZaUYBetc8v8Q7UIA==" spinCount="100000" sheet="1" objects="1" scenarios="1"/>
  <mergeCells count="7">
    <mergeCell ref="A26:A28"/>
    <mergeCell ref="A1:B1"/>
    <mergeCell ref="A4:A8"/>
    <mergeCell ref="A9:A13"/>
    <mergeCell ref="A14:A15"/>
    <mergeCell ref="A16:A25"/>
    <mergeCell ref="A2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C2357-EA37-4051-813C-521D6260DDD6}">
  <dimension ref="A1:B61"/>
  <sheetViews>
    <sheetView zoomScaleNormal="100" workbookViewId="0">
      <selection activeCell="B20" sqref="B20"/>
    </sheetView>
  </sheetViews>
  <sheetFormatPr defaultRowHeight="14.25"/>
  <cols>
    <col min="1" max="1" width="46.28515625" customWidth="1"/>
    <col min="2" max="2" width="24" customWidth="1"/>
  </cols>
  <sheetData>
    <row r="1" spans="1:2" ht="18">
      <c r="A1" s="42" t="s">
        <v>130</v>
      </c>
      <c r="B1" s="43" t="s">
        <v>131</v>
      </c>
    </row>
    <row r="2" spans="1:2" ht="15.4" customHeight="1">
      <c r="A2" s="44" t="s">
        <v>132</v>
      </c>
      <c r="B2" s="45" t="s">
        <v>133</v>
      </c>
    </row>
    <row r="3" spans="1:2">
      <c r="A3" s="46" t="s">
        <v>134</v>
      </c>
      <c r="B3" s="47">
        <v>1</v>
      </c>
    </row>
    <row r="4" spans="1:2" ht="14.65" thickBot="1">
      <c r="A4" s="48"/>
      <c r="B4" s="48"/>
    </row>
    <row r="5" spans="1:2" ht="18">
      <c r="A5" s="42" t="s">
        <v>130</v>
      </c>
      <c r="B5" s="43" t="s">
        <v>135</v>
      </c>
    </row>
    <row r="6" spans="1:2">
      <c r="A6" s="44" t="s">
        <v>132</v>
      </c>
      <c r="B6" s="45" t="s">
        <v>136</v>
      </c>
    </row>
    <row r="7" spans="1:2">
      <c r="A7" s="46" t="s">
        <v>134</v>
      </c>
      <c r="B7" s="47">
        <v>1</v>
      </c>
    </row>
    <row r="8" spans="1:2" ht="14.65" thickBot="1">
      <c r="A8" s="48"/>
      <c r="B8" s="48"/>
    </row>
    <row r="9" spans="1:2" ht="18">
      <c r="A9" s="42" t="s">
        <v>130</v>
      </c>
      <c r="B9" s="43" t="s">
        <v>137</v>
      </c>
    </row>
    <row r="10" spans="1:2">
      <c r="A10" s="44" t="s">
        <v>132</v>
      </c>
      <c r="B10" s="45" t="s">
        <v>138</v>
      </c>
    </row>
    <row r="11" spans="1:2">
      <c r="A11" s="46" t="s">
        <v>134</v>
      </c>
      <c r="B11" s="47">
        <v>1</v>
      </c>
    </row>
    <row r="12" spans="1:2" ht="14.65" thickBot="1">
      <c r="A12" s="48"/>
      <c r="B12" s="48"/>
    </row>
    <row r="13" spans="1:2" ht="18">
      <c r="A13" s="42" t="s">
        <v>130</v>
      </c>
      <c r="B13" s="43" t="s">
        <v>139</v>
      </c>
    </row>
    <row r="14" spans="1:2">
      <c r="A14" s="44" t="s">
        <v>132</v>
      </c>
      <c r="B14" s="45" t="s">
        <v>133</v>
      </c>
    </row>
    <row r="15" spans="1:2">
      <c r="A15" s="46" t="s">
        <v>140</v>
      </c>
      <c r="B15" s="47">
        <v>50</v>
      </c>
    </row>
    <row r="16" spans="1:2" ht="14.65" thickBot="1">
      <c r="A16" s="48"/>
      <c r="B16" s="48"/>
    </row>
    <row r="17" spans="1:2" ht="18">
      <c r="A17" s="42" t="s">
        <v>130</v>
      </c>
      <c r="B17" s="43" t="s">
        <v>141</v>
      </c>
    </row>
    <row r="18" spans="1:2">
      <c r="A18" s="44" t="s">
        <v>132</v>
      </c>
      <c r="B18" s="45" t="s">
        <v>136</v>
      </c>
    </row>
    <row r="19" spans="1:2">
      <c r="A19" s="46" t="s">
        <v>140</v>
      </c>
      <c r="B19" s="47">
        <v>50</v>
      </c>
    </row>
    <row r="20" spans="1:2" ht="14.65" thickBot="1">
      <c r="A20" s="48"/>
      <c r="B20" s="48"/>
    </row>
    <row r="21" spans="1:2" ht="18">
      <c r="A21" s="42" t="s">
        <v>130</v>
      </c>
      <c r="B21" s="43" t="s">
        <v>142</v>
      </c>
    </row>
    <row r="22" spans="1:2">
      <c r="A22" s="44" t="s">
        <v>132</v>
      </c>
      <c r="B22" s="45" t="s">
        <v>138</v>
      </c>
    </row>
    <row r="23" spans="1:2">
      <c r="A23" s="46" t="s">
        <v>140</v>
      </c>
      <c r="B23" s="47">
        <v>50</v>
      </c>
    </row>
    <row r="24" spans="1:2" ht="14.65" thickBot="1">
      <c r="A24" s="48"/>
      <c r="B24" s="48"/>
    </row>
    <row r="25" spans="1:2" ht="18">
      <c r="A25" s="42" t="s">
        <v>130</v>
      </c>
      <c r="B25" s="43" t="s">
        <v>143</v>
      </c>
    </row>
    <row r="26" spans="1:2">
      <c r="A26" s="44" t="s">
        <v>132</v>
      </c>
      <c r="B26" s="45" t="s">
        <v>133</v>
      </c>
    </row>
    <row r="27" spans="1:2">
      <c r="A27" s="46" t="s">
        <v>144</v>
      </c>
      <c r="B27" s="47">
        <v>50</v>
      </c>
    </row>
    <row r="28" spans="1:2" ht="14.65" thickBot="1">
      <c r="A28" s="48"/>
      <c r="B28" s="48"/>
    </row>
    <row r="29" spans="1:2" ht="18">
      <c r="A29" s="42" t="s">
        <v>130</v>
      </c>
      <c r="B29" s="43" t="s">
        <v>145</v>
      </c>
    </row>
    <row r="30" spans="1:2">
      <c r="A30" s="44" t="s">
        <v>132</v>
      </c>
      <c r="B30" s="45" t="s">
        <v>136</v>
      </c>
    </row>
    <row r="31" spans="1:2">
      <c r="A31" s="46" t="s">
        <v>144</v>
      </c>
      <c r="B31" s="47">
        <v>50</v>
      </c>
    </row>
    <row r="32" spans="1:2" ht="14.65" thickBot="1">
      <c r="A32" s="48"/>
      <c r="B32" s="48"/>
    </row>
    <row r="33" spans="1:2" ht="18">
      <c r="A33" s="42" t="s">
        <v>130</v>
      </c>
      <c r="B33" s="43" t="s">
        <v>146</v>
      </c>
    </row>
    <row r="34" spans="1:2">
      <c r="A34" s="44" t="s">
        <v>132</v>
      </c>
      <c r="B34" s="45" t="s">
        <v>138</v>
      </c>
    </row>
    <row r="35" spans="1:2">
      <c r="A35" s="46" t="s">
        <v>144</v>
      </c>
      <c r="B35" s="47">
        <v>50</v>
      </c>
    </row>
    <row r="36" spans="1:2" ht="14.65" thickBot="1">
      <c r="A36" s="48"/>
      <c r="B36" s="48"/>
    </row>
    <row r="37" spans="1:2" ht="18">
      <c r="A37" s="42" t="s">
        <v>130</v>
      </c>
      <c r="B37" s="43" t="s">
        <v>147</v>
      </c>
    </row>
    <row r="38" spans="1:2">
      <c r="A38" s="44" t="s">
        <v>132</v>
      </c>
      <c r="B38" s="45" t="s">
        <v>133</v>
      </c>
    </row>
    <row r="39" spans="1:2">
      <c r="A39" s="46" t="s">
        <v>148</v>
      </c>
      <c r="B39" s="47">
        <v>10</v>
      </c>
    </row>
    <row r="40" spans="1:2" ht="14.65" thickBot="1">
      <c r="A40" s="48"/>
      <c r="B40" s="48"/>
    </row>
    <row r="41" spans="1:2" ht="18">
      <c r="A41" s="42" t="s">
        <v>130</v>
      </c>
      <c r="B41" s="43" t="s">
        <v>149</v>
      </c>
    </row>
    <row r="42" spans="1:2">
      <c r="A42" s="44" t="s">
        <v>132</v>
      </c>
      <c r="B42" s="45" t="s">
        <v>136</v>
      </c>
    </row>
    <row r="43" spans="1:2">
      <c r="A43" s="46" t="s">
        <v>148</v>
      </c>
      <c r="B43" s="47">
        <v>10</v>
      </c>
    </row>
    <row r="44" spans="1:2" ht="14.65" thickBot="1">
      <c r="A44" s="48"/>
      <c r="B44" s="48"/>
    </row>
    <row r="45" spans="1:2" ht="18">
      <c r="A45" s="42" t="s">
        <v>130</v>
      </c>
      <c r="B45" s="43" t="s">
        <v>150</v>
      </c>
    </row>
    <row r="46" spans="1:2">
      <c r="A46" s="44" t="s">
        <v>132</v>
      </c>
      <c r="B46" s="45" t="s">
        <v>138</v>
      </c>
    </row>
    <row r="47" spans="1:2">
      <c r="A47" s="46" t="s">
        <v>148</v>
      </c>
      <c r="B47" s="47">
        <v>10</v>
      </c>
    </row>
    <row r="48" spans="1:2" ht="14.65" thickBot="1">
      <c r="A48" s="48"/>
      <c r="B48" s="48"/>
    </row>
    <row r="49" spans="1:2" ht="18">
      <c r="A49" s="42" t="s">
        <v>130</v>
      </c>
      <c r="B49" s="43" t="s">
        <v>151</v>
      </c>
    </row>
    <row r="50" spans="1:2">
      <c r="A50" s="44" t="s">
        <v>132</v>
      </c>
      <c r="B50" s="45" t="s">
        <v>152</v>
      </c>
    </row>
    <row r="51" spans="1:2">
      <c r="A51" s="46" t="s">
        <v>89</v>
      </c>
      <c r="B51" s="47" t="s">
        <v>153</v>
      </c>
    </row>
    <row r="52" spans="1:2">
      <c r="A52" s="46" t="s">
        <v>91</v>
      </c>
      <c r="B52" s="47" t="s">
        <v>154</v>
      </c>
    </row>
    <row r="53" spans="1:2">
      <c r="A53" s="46" t="s">
        <v>94</v>
      </c>
      <c r="B53" s="47" t="s">
        <v>155</v>
      </c>
    </row>
    <row r="54" spans="1:2" ht="14.65" thickBot="1">
      <c r="A54" s="48"/>
      <c r="B54" s="48"/>
    </row>
    <row r="55" spans="1:2" ht="18">
      <c r="A55" s="42" t="s">
        <v>130</v>
      </c>
      <c r="B55" s="43" t="s">
        <v>156</v>
      </c>
    </row>
    <row r="56" spans="1:2" ht="26.25">
      <c r="A56" s="44" t="s">
        <v>132</v>
      </c>
      <c r="B56" s="75" t="s">
        <v>157</v>
      </c>
    </row>
    <row r="57" spans="1:2">
      <c r="A57" s="46" t="s">
        <v>158</v>
      </c>
      <c r="B57" s="47" t="s">
        <v>159</v>
      </c>
    </row>
    <row r="58" spans="1:2">
      <c r="A58" s="46" t="s">
        <v>160</v>
      </c>
      <c r="B58" s="47" t="s">
        <v>159</v>
      </c>
    </row>
    <row r="59" spans="1:2">
      <c r="A59" s="46" t="s">
        <v>161</v>
      </c>
      <c r="B59" s="47" t="s">
        <v>159</v>
      </c>
    </row>
    <row r="60" spans="1:2">
      <c r="A60" s="46" t="s">
        <v>162</v>
      </c>
      <c r="B60" s="47" t="s">
        <v>159</v>
      </c>
    </row>
    <row r="61" spans="1:2">
      <c r="A61" s="48"/>
      <c r="B61" s="48"/>
    </row>
  </sheetData>
  <sheetProtection algorithmName="SHA-512" hashValue="DOl6pyvNqWRxSVI9hwPDb2WFBQTDsw1dcNOuUiXKiBlzKzZZHjpq9386FfQKiYa8ByJudNMxRXZ+qfJ/2eqT9A==" saltValue="XzAGsJtGv7LtQwvuLvEoe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B63F8-1097-4548-AF01-EEDDD633AE90}">
  <dimension ref="A1:K16"/>
  <sheetViews>
    <sheetView zoomScale="120" zoomScaleNormal="120" workbookViewId="0">
      <selection activeCell="H5" sqref="H5"/>
    </sheetView>
  </sheetViews>
  <sheetFormatPr defaultRowHeight="14.25"/>
  <cols>
    <col min="1" max="1" width="3.5703125" customWidth="1"/>
    <col min="2" max="2" width="22.42578125" customWidth="1"/>
    <col min="3" max="3" width="17.42578125" customWidth="1"/>
    <col min="4" max="4" width="2.85546875" customWidth="1"/>
    <col min="5" max="5" width="1" customWidth="1"/>
    <col min="6" max="6" width="2" customWidth="1"/>
    <col min="7" max="7" width="23.85546875" bestFit="1" customWidth="1"/>
    <col min="8" max="8" width="11.28515625" customWidth="1"/>
    <col min="9" max="9" width="17" customWidth="1"/>
    <col min="10" max="10" width="2.7109375" customWidth="1"/>
    <col min="11" max="11" width="1" customWidth="1"/>
  </cols>
  <sheetData>
    <row r="1" spans="1:11" ht="14.65" thickBot="1">
      <c r="A1" s="130"/>
      <c r="B1" s="130"/>
      <c r="C1" s="76"/>
      <c r="D1" s="130"/>
      <c r="E1" s="130"/>
      <c r="F1" s="130"/>
      <c r="G1" s="130"/>
      <c r="H1" s="77"/>
      <c r="I1" s="76"/>
      <c r="J1" s="130"/>
      <c r="K1" s="130"/>
    </row>
    <row r="2" spans="1:11" ht="15.75">
      <c r="A2" s="78"/>
      <c r="B2" s="79" t="s">
        <v>163</v>
      </c>
      <c r="C2" s="80" t="s">
        <v>164</v>
      </c>
      <c r="D2" s="125"/>
      <c r="E2" s="123"/>
      <c r="F2" s="78"/>
      <c r="G2" s="93" t="s">
        <v>165</v>
      </c>
      <c r="H2" s="94" t="s">
        <v>166</v>
      </c>
      <c r="I2" s="95" t="s">
        <v>167</v>
      </c>
      <c r="J2" s="124"/>
      <c r="K2" s="123"/>
    </row>
    <row r="3" spans="1:11">
      <c r="A3" s="78"/>
      <c r="B3" s="81" t="s">
        <v>168</v>
      </c>
      <c r="C3" s="82">
        <v>30000</v>
      </c>
      <c r="D3" s="123"/>
      <c r="E3" s="123"/>
      <c r="F3" s="78"/>
      <c r="G3" s="96" t="s">
        <v>169</v>
      </c>
      <c r="H3" s="97">
        <v>10</v>
      </c>
      <c r="I3" s="98">
        <f>IF(H3&lt;=C4,C3,(H3-C4)*C10+C3)</f>
        <v>60000</v>
      </c>
      <c r="J3" s="124"/>
      <c r="K3" s="123"/>
    </row>
    <row r="4" spans="1:11">
      <c r="A4" s="78"/>
      <c r="B4" s="81" t="s">
        <v>85</v>
      </c>
      <c r="C4" s="83">
        <v>5</v>
      </c>
      <c r="D4" s="123"/>
      <c r="E4" s="123"/>
      <c r="F4" s="78"/>
      <c r="G4" s="96" t="s">
        <v>170</v>
      </c>
      <c r="H4" s="99"/>
      <c r="I4" s="98">
        <f>IF(H4&lt;=C5,"0",(ROUNDUP(((H4-C5)/50),0)))*C11</f>
        <v>0</v>
      </c>
      <c r="J4" s="124"/>
      <c r="K4" s="123"/>
    </row>
    <row r="5" spans="1:11">
      <c r="A5" s="78"/>
      <c r="B5" s="81" t="s">
        <v>171</v>
      </c>
      <c r="C5" s="83">
        <v>50</v>
      </c>
      <c r="D5" s="123"/>
      <c r="E5" s="123"/>
      <c r="F5" s="78"/>
      <c r="G5" s="96" t="s">
        <v>172</v>
      </c>
      <c r="H5" s="99"/>
      <c r="I5" s="98">
        <f>IF(H5&lt;=C6,"0",(ROUNDUP(((H5-C6)/50),0)))*C12</f>
        <v>0</v>
      </c>
      <c r="J5" s="124"/>
      <c r="K5" s="123"/>
    </row>
    <row r="6" spans="1:11" ht="28.5">
      <c r="A6" s="78"/>
      <c r="B6" s="81" t="s">
        <v>172</v>
      </c>
      <c r="C6" s="83">
        <v>20</v>
      </c>
      <c r="D6" s="123"/>
      <c r="E6" s="123"/>
      <c r="F6" s="78"/>
      <c r="G6" s="96" t="s">
        <v>173</v>
      </c>
      <c r="H6" s="99">
        <v>0</v>
      </c>
      <c r="I6" s="98" t="str">
        <f>IF(H6&lt;=C7,"0",(H6-C7)/5*C13)</f>
        <v>0</v>
      </c>
      <c r="J6" s="124"/>
      <c r="K6" s="123"/>
    </row>
    <row r="7" spans="1:11" ht="14.65" thickBot="1">
      <c r="A7" s="78"/>
      <c r="B7" s="84" t="s">
        <v>174</v>
      </c>
      <c r="C7" s="85">
        <v>10</v>
      </c>
      <c r="D7" s="123"/>
      <c r="E7" s="123"/>
      <c r="F7" s="78"/>
      <c r="G7" s="96" t="s">
        <v>175</v>
      </c>
      <c r="H7" s="99">
        <v>0</v>
      </c>
      <c r="I7" s="98">
        <f>IF(H7&lt;=0,"0",(ROUNDUP(((H7)/10),0)))*C14</f>
        <v>0</v>
      </c>
      <c r="J7" s="131"/>
      <c r="K7" s="130"/>
    </row>
    <row r="8" spans="1:11" ht="14.65" thickBot="1">
      <c r="A8" s="130"/>
      <c r="B8" s="130"/>
      <c r="C8" s="86"/>
      <c r="D8" s="130"/>
      <c r="E8" s="130"/>
      <c r="F8" s="76"/>
      <c r="G8" s="96" t="s">
        <v>176</v>
      </c>
      <c r="H8" s="99">
        <v>0</v>
      </c>
      <c r="I8" s="98" t="str">
        <f>IF(H8=1,C15,"0")</f>
        <v>0</v>
      </c>
      <c r="J8" s="131"/>
      <c r="K8" s="130"/>
    </row>
    <row r="9" spans="1:11" ht="18.399999999999999" thickBot="1">
      <c r="A9" s="76"/>
      <c r="B9" s="119" t="s">
        <v>177</v>
      </c>
      <c r="C9" s="120"/>
      <c r="D9" s="130"/>
      <c r="E9" s="130"/>
      <c r="F9" s="76"/>
      <c r="G9" s="100" t="s">
        <v>178</v>
      </c>
      <c r="H9" s="121">
        <f>SUM(I3:I8)</f>
        <v>60000</v>
      </c>
      <c r="I9" s="122"/>
      <c r="J9" s="123"/>
      <c r="K9" s="123"/>
    </row>
    <row r="10" spans="1:11">
      <c r="A10" s="76"/>
      <c r="B10" s="81" t="s">
        <v>179</v>
      </c>
      <c r="C10" s="87">
        <v>6000</v>
      </c>
      <c r="D10" s="130"/>
      <c r="E10" s="130"/>
      <c r="F10" s="130"/>
      <c r="G10" s="130"/>
      <c r="H10" s="76"/>
      <c r="I10" s="76"/>
      <c r="J10" s="130"/>
      <c r="K10" s="130"/>
    </row>
    <row r="11" spans="1:11">
      <c r="A11" s="76"/>
      <c r="B11" s="81" t="s">
        <v>180</v>
      </c>
      <c r="C11" s="87">
        <v>8000</v>
      </c>
      <c r="D11" s="130"/>
      <c r="E11" s="130"/>
      <c r="F11" s="101"/>
      <c r="G11" s="117" t="s">
        <v>181</v>
      </c>
      <c r="H11" s="117"/>
      <c r="I11" s="117"/>
      <c r="J11" s="117"/>
      <c r="K11" s="101"/>
    </row>
    <row r="12" spans="1:11" ht="28.5">
      <c r="A12" s="76"/>
      <c r="B12" s="81" t="s">
        <v>182</v>
      </c>
      <c r="C12" s="87">
        <v>10000</v>
      </c>
      <c r="D12" s="130"/>
      <c r="E12" s="130"/>
      <c r="F12" s="101"/>
      <c r="G12" s="118" t="s">
        <v>183</v>
      </c>
      <c r="H12" s="118"/>
      <c r="I12" s="118"/>
      <c r="J12" s="118"/>
      <c r="K12" s="101"/>
    </row>
    <row r="13" spans="1:11" ht="28.5">
      <c r="A13" s="76"/>
      <c r="B13" s="88" t="s">
        <v>184</v>
      </c>
      <c r="C13" s="89">
        <v>1000</v>
      </c>
      <c r="D13" s="130"/>
      <c r="E13" s="130"/>
      <c r="F13" s="130"/>
      <c r="G13" s="130"/>
      <c r="H13" s="130"/>
      <c r="I13" s="130"/>
      <c r="J13" s="130"/>
      <c r="K13" s="130"/>
    </row>
    <row r="14" spans="1:11" ht="28.5">
      <c r="A14" s="76"/>
      <c r="B14" s="90" t="s">
        <v>185</v>
      </c>
      <c r="C14" s="91">
        <v>15000</v>
      </c>
      <c r="D14" s="130"/>
      <c r="E14" s="130"/>
      <c r="F14" s="132"/>
      <c r="G14" s="132"/>
      <c r="H14" s="41"/>
      <c r="I14" s="41"/>
      <c r="J14" s="132"/>
      <c r="K14" s="132"/>
    </row>
    <row r="15" spans="1:11">
      <c r="A15" s="76"/>
      <c r="B15" s="90" t="s">
        <v>176</v>
      </c>
      <c r="C15" s="92">
        <v>30000</v>
      </c>
      <c r="D15" s="130"/>
      <c r="E15" s="130"/>
      <c r="F15" s="132"/>
      <c r="G15" s="132"/>
      <c r="H15" s="41"/>
      <c r="I15" s="41"/>
      <c r="J15" s="132"/>
      <c r="K15" s="132"/>
    </row>
    <row r="16" spans="1:11">
      <c r="A16" s="130"/>
      <c r="B16" s="130"/>
      <c r="C16" s="76"/>
      <c r="D16" s="130"/>
      <c r="E16" s="130"/>
      <c r="F16" s="132"/>
      <c r="G16" s="132"/>
      <c r="H16" s="41"/>
      <c r="I16" s="41"/>
      <c r="J16" s="132"/>
      <c r="K16" s="132"/>
    </row>
  </sheetData>
  <sheetProtection algorithmName="SHA-512" hashValue="fgpHHio5wkbd3eICvTaRl44q4/miTT1NSJfLnTIXL//XkA4zOjxlUYUSPLI3yH8kz3hIyJ4hkcEhquad5PCLoA==" saltValue="s55nHX/qj40hpulugoJXaQ==" spinCount="100000" sheet="1" objects="1" scenarios="1"/>
  <protectedRanges>
    <protectedRange sqref="H3:H8" name="Диапазон1_1"/>
  </protectedRanges>
  <mergeCells count="44">
    <mergeCell ref="A1:B1"/>
    <mergeCell ref="D1:E1"/>
    <mergeCell ref="F1:G1"/>
    <mergeCell ref="J1:K1"/>
    <mergeCell ref="D2:E2"/>
    <mergeCell ref="J2:K2"/>
    <mergeCell ref="D3:E3"/>
    <mergeCell ref="J3:K3"/>
    <mergeCell ref="D4:E4"/>
    <mergeCell ref="J4:K4"/>
    <mergeCell ref="D5:E5"/>
    <mergeCell ref="J5:K5"/>
    <mergeCell ref="D6:E6"/>
    <mergeCell ref="J6:K6"/>
    <mergeCell ref="D7:E7"/>
    <mergeCell ref="J7:K7"/>
    <mergeCell ref="A8:B8"/>
    <mergeCell ref="D8:E8"/>
    <mergeCell ref="J8:K8"/>
    <mergeCell ref="B9:C9"/>
    <mergeCell ref="D9:E9"/>
    <mergeCell ref="H9:I9"/>
    <mergeCell ref="J9:K9"/>
    <mergeCell ref="D10:E10"/>
    <mergeCell ref="F10:G10"/>
    <mergeCell ref="J10:K10"/>
    <mergeCell ref="H13:I13"/>
    <mergeCell ref="D15:E15"/>
    <mergeCell ref="F15:G15"/>
    <mergeCell ref="J15:K15"/>
    <mergeCell ref="D11:E11"/>
    <mergeCell ref="D12:E12"/>
    <mergeCell ref="G11:J11"/>
    <mergeCell ref="G12:J12"/>
    <mergeCell ref="D13:E13"/>
    <mergeCell ref="F13:G13"/>
    <mergeCell ref="J13:K13"/>
    <mergeCell ref="A16:B16"/>
    <mergeCell ref="D16:E16"/>
    <mergeCell ref="F16:G16"/>
    <mergeCell ref="J16:K16"/>
    <mergeCell ref="D14:E14"/>
    <mergeCell ref="F14:G14"/>
    <mergeCell ref="J14:K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75F9D-460C-4D1F-8DB6-F2563BEEBA01}">
  <dimension ref="A2:L9"/>
  <sheetViews>
    <sheetView topLeftCell="A6" workbookViewId="0">
      <selection activeCell="B7" sqref="B7:B8"/>
    </sheetView>
  </sheetViews>
  <sheetFormatPr defaultRowHeight="14.25"/>
  <cols>
    <col min="1" max="1" width="6.42578125" customWidth="1"/>
    <col min="2" max="2" width="30.28515625" customWidth="1"/>
    <col min="3" max="3" width="81.28515625" customWidth="1"/>
  </cols>
  <sheetData>
    <row r="2" spans="1:12">
      <c r="A2" s="19"/>
      <c r="B2" s="20"/>
      <c r="C2" s="2" t="s">
        <v>15</v>
      </c>
    </row>
    <row r="3" spans="1:12" ht="81" customHeight="1">
      <c r="A3" s="21" t="s">
        <v>186</v>
      </c>
      <c r="B3" s="22"/>
      <c r="C3" s="23" t="s">
        <v>187</v>
      </c>
    </row>
    <row r="4" spans="1:12" ht="48.75" customHeight="1">
      <c r="A4" s="24"/>
      <c r="B4" s="25" t="s">
        <v>188</v>
      </c>
      <c r="C4" s="26" t="s">
        <v>189</v>
      </c>
    </row>
    <row r="5" spans="1:12" ht="62.25" customHeight="1">
      <c r="A5" s="126" t="s">
        <v>190</v>
      </c>
      <c r="B5" s="27" t="s">
        <v>191</v>
      </c>
      <c r="C5" s="26" t="s">
        <v>192</v>
      </c>
      <c r="D5" s="28"/>
      <c r="E5" s="29"/>
      <c r="F5" s="30"/>
      <c r="G5" s="30"/>
      <c r="H5" s="30"/>
      <c r="I5" s="30"/>
      <c r="J5" s="30"/>
      <c r="K5" s="30"/>
      <c r="L5" s="30"/>
    </row>
    <row r="6" spans="1:12" ht="62.25" customHeight="1">
      <c r="A6" s="127"/>
      <c r="B6" s="38" t="s">
        <v>193</v>
      </c>
      <c r="C6" s="26" t="s">
        <v>194</v>
      </c>
      <c r="D6" s="28"/>
      <c r="E6" s="29"/>
      <c r="F6" s="30"/>
      <c r="G6" s="30"/>
      <c r="H6" s="30"/>
      <c r="I6" s="30"/>
      <c r="J6" s="30"/>
      <c r="K6" s="30"/>
      <c r="L6" s="30"/>
    </row>
    <row r="7" spans="1:12" ht="32.25" customHeight="1">
      <c r="A7" s="127"/>
      <c r="B7" s="128" t="s">
        <v>195</v>
      </c>
      <c r="C7" s="26" t="s">
        <v>196</v>
      </c>
      <c r="D7" s="30"/>
      <c r="E7" s="30"/>
      <c r="F7" s="30"/>
      <c r="G7" s="30"/>
      <c r="H7" s="30"/>
      <c r="I7" s="30"/>
      <c r="J7" s="30"/>
      <c r="K7" s="30"/>
      <c r="L7" s="30"/>
    </row>
    <row r="8" spans="1:12" ht="34.5" customHeight="1">
      <c r="A8" s="127"/>
      <c r="B8" s="129"/>
      <c r="C8" s="26" t="s">
        <v>197</v>
      </c>
      <c r="D8" s="30"/>
      <c r="E8" s="30"/>
      <c r="F8" s="30"/>
      <c r="G8" s="30"/>
      <c r="H8" s="30"/>
      <c r="I8" s="30"/>
      <c r="J8" s="30"/>
      <c r="K8" s="30"/>
      <c r="L8" s="30"/>
    </row>
    <row r="9" spans="1:12" ht="61.9" customHeight="1">
      <c r="A9" s="127"/>
      <c r="B9" s="31" t="s">
        <v>198</v>
      </c>
      <c r="C9" s="26" t="s">
        <v>199</v>
      </c>
      <c r="D9" s="30"/>
      <c r="E9" s="30"/>
      <c r="F9" s="30"/>
      <c r="G9" s="30"/>
      <c r="H9" s="30"/>
      <c r="I9" s="30"/>
      <c r="J9" s="30"/>
      <c r="K9" s="30"/>
      <c r="L9" s="30"/>
    </row>
  </sheetData>
  <sheetProtection algorithmName="SHA-512" hashValue="389yeitRihiVDs+iNfu6Uv80MbrPEA+Jmg2CXOn/UujYJJWPvj/EY0eONrxBsGwsXWxdKgBhoW1x/WU1fVLJug==" saltValue="XI/S0Hmhz5B9V6lFeaLPdA==" spinCount="100000" sheet="1" objects="1" scenarios="1"/>
  <mergeCells count="2">
    <mergeCell ref="A5:A9"/>
    <mergeCell ref="B7:B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157F5-7562-430A-B167-1BDDDE905D22}">
  <dimension ref="A1:C11"/>
  <sheetViews>
    <sheetView tabSelected="1" workbookViewId="0">
      <selection activeCell="A3" sqref="A3"/>
    </sheetView>
  </sheetViews>
  <sheetFormatPr defaultRowHeight="14.25"/>
  <cols>
    <col min="1" max="1" width="27" customWidth="1"/>
    <col min="2" max="2" width="39.7109375" customWidth="1"/>
  </cols>
  <sheetData>
    <row r="1" spans="1:3" ht="22.5" customHeight="1">
      <c r="A1" s="2" t="s">
        <v>200</v>
      </c>
      <c r="B1" s="2" t="s">
        <v>201</v>
      </c>
    </row>
    <row r="2" spans="1:3">
      <c r="A2" s="15" t="s">
        <v>202</v>
      </c>
      <c r="B2" s="16" t="s">
        <v>203</v>
      </c>
      <c r="C2" s="17"/>
    </row>
    <row r="3" spans="1:3">
      <c r="A3" s="15" t="s">
        <v>204</v>
      </c>
      <c r="B3" s="16" t="s">
        <v>205</v>
      </c>
      <c r="C3" s="18"/>
    </row>
    <row r="4" spans="1:3">
      <c r="A4" s="15" t="s">
        <v>206</v>
      </c>
      <c r="B4" s="16" t="s">
        <v>207</v>
      </c>
    </row>
    <row r="5" spans="1:3">
      <c r="A5" s="15" t="s">
        <v>208</v>
      </c>
      <c r="B5" s="16" t="s">
        <v>209</v>
      </c>
    </row>
    <row r="6" spans="1:3">
      <c r="A6" s="15" t="s">
        <v>210</v>
      </c>
      <c r="B6" s="16" t="s">
        <v>211</v>
      </c>
    </row>
    <row r="7" spans="1:3">
      <c r="A7" s="15">
        <v>1.2</v>
      </c>
      <c r="B7" s="16" t="s">
        <v>212</v>
      </c>
    </row>
    <row r="8" spans="1:3">
      <c r="A8" s="15" t="s">
        <v>213</v>
      </c>
      <c r="B8" s="16" t="s">
        <v>169</v>
      </c>
    </row>
    <row r="9" spans="1:3">
      <c r="A9" s="15" t="s">
        <v>214</v>
      </c>
      <c r="B9" s="16" t="s">
        <v>215</v>
      </c>
    </row>
    <row r="10" spans="1:3">
      <c r="A10" s="15" t="s">
        <v>216</v>
      </c>
      <c r="B10" s="16" t="s">
        <v>217</v>
      </c>
    </row>
    <row r="11" spans="1:3">
      <c r="A11" s="15" t="s">
        <v>218</v>
      </c>
      <c r="B11" s="16" t="s">
        <v>219</v>
      </c>
    </row>
  </sheetData>
  <sheetProtection algorithmName="SHA-512" hashValue="tHsPS7tAO0VhrqP6Uy7R0hKQjOhF9H3kYNY4ymBMykUb++y2Oox/gjR37OHAjJSNzeszD4kDpgQTbQrv/9MvKw==" saltValue="UcDhvdEh6Z6AU3NLIcbvT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b84c2f-0f4f-456c-903a-05527fc641e4" xsi:nil="true"/>
    <lcf76f155ced4ddcb4097134ff3c332f xmlns="4177fe17-f16c-46b4-9955-6ec8b4d71f10">
      <Terms xmlns="http://schemas.microsoft.com/office/infopath/2007/PartnerControls"/>
    </lcf76f155ced4ddcb4097134ff3c332f>
    <SharedWithUsers xmlns="1bb84c2f-0f4f-456c-903a-05527fc641e4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0CCDCA4F4CB140A9B4634686FFBF4C" ma:contentTypeVersion="14" ma:contentTypeDescription="Create a new document." ma:contentTypeScope="" ma:versionID="20320fc68c83bb282c57db64821eee53">
  <xsd:schema xmlns:xsd="http://www.w3.org/2001/XMLSchema" xmlns:xs="http://www.w3.org/2001/XMLSchema" xmlns:p="http://schemas.microsoft.com/office/2006/metadata/properties" xmlns:ns2="4177fe17-f16c-46b4-9955-6ec8b4d71f10" xmlns:ns3="1bb84c2f-0f4f-456c-903a-05527fc641e4" targetNamespace="http://schemas.microsoft.com/office/2006/metadata/properties" ma:root="true" ma:fieldsID="ac97b5ada61e5d3d564714f3066100b2" ns2:_="" ns3:_="">
    <xsd:import namespace="4177fe17-f16c-46b4-9955-6ec8b4d71f10"/>
    <xsd:import namespace="1bb84c2f-0f4f-456c-903a-05527fc641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7fe17-f16c-46b4-9955-6ec8b4d71f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6164981-a1ff-4687-894d-3717929adb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b84c2f-0f4f-456c-903a-05527fc641e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ec106bc-2f35-4ecb-989d-9ce7c65d472f}" ma:internalName="TaxCatchAll" ma:showField="CatchAllData" ma:web="1bb84c2f-0f4f-456c-903a-05527fc641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48E328-ABD3-4E9A-8BD0-0311F906CBD5}"/>
</file>

<file path=customXml/itemProps2.xml><?xml version="1.0" encoding="utf-8"?>
<ds:datastoreItem xmlns:ds="http://schemas.openxmlformats.org/officeDocument/2006/customXml" ds:itemID="{B0BCF370-32DF-4BDF-B51A-2C683EFCD946}"/>
</file>

<file path=customXml/itemProps3.xml><?xml version="1.0" encoding="utf-8"?>
<ds:datastoreItem xmlns:ds="http://schemas.openxmlformats.org/officeDocument/2006/customXml" ds:itemID="{5AD8F1AD-6C39-4F8C-8FDC-74FB20D284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Клинов Алексей</dc:creator>
  <cp:keywords/>
  <dc:description/>
  <cp:lastModifiedBy>Абрамов Владимир</cp:lastModifiedBy>
  <cp:revision/>
  <dcterms:created xsi:type="dcterms:W3CDTF">2015-06-05T18:19:34Z</dcterms:created>
  <dcterms:modified xsi:type="dcterms:W3CDTF">2025-01-13T08:30:49Z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0x010100FB0CCDCA4F4CB140A9B4634686FFBF4C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